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0" yWindow="810" windowWidth="11610" windowHeight="6495" tabRatio="595" activeTab="4"/>
  </bookViews>
  <sheets>
    <sheet name="Income Statements" sheetId="1" r:id="rId1"/>
    <sheet name="Balance Sheet" sheetId="2" r:id="rId2"/>
    <sheet name="Statement of Changes in Equity" sheetId="3" r:id="rId3"/>
    <sheet name="Cash Flow Statement" sheetId="4" r:id="rId4"/>
    <sheet name="Notes" sheetId="5" r:id="rId5"/>
  </sheets>
  <definedNames>
    <definedName name="_xlnm.Print_Area" localSheetId="1">'Balance Sheet'!$A$1:$G$52</definedName>
    <definedName name="_xlnm.Print_Area" localSheetId="3">'Cash Flow Statement'!$A$1:$F$57</definedName>
    <definedName name="_xlnm.Print_Area" localSheetId="0">'Income Statements'!$A$1:$M$59</definedName>
    <definedName name="_xlnm.Print_Area" localSheetId="4">'Notes'!$A$1:$L$344</definedName>
    <definedName name="_xlnm.Print_Area" localSheetId="2">'Statement of Changes in Equity'!$A$1:$M$43</definedName>
    <definedName name="Z_8954B0CB_6C37_40E9_AB05_4F836284CE70_.wvu.PrintArea" localSheetId="1" hidden="1">'Balance Sheet'!$A$1:$G$52</definedName>
    <definedName name="Z_8954B0CB_6C37_40E9_AB05_4F836284CE70_.wvu.PrintArea" localSheetId="3" hidden="1">'Cash Flow Statement'!$A$1:$F$57</definedName>
    <definedName name="Z_8954B0CB_6C37_40E9_AB05_4F836284CE70_.wvu.PrintArea" localSheetId="0" hidden="1">'Income Statements'!$A$1:$M$59</definedName>
    <definedName name="Z_8954B0CB_6C37_40E9_AB05_4F836284CE70_.wvu.PrintArea" localSheetId="4" hidden="1">'Notes'!$A$144:$L$158</definedName>
    <definedName name="Z_8954B0CB_6C37_40E9_AB05_4F836284CE70_.wvu.PrintArea" localSheetId="2" hidden="1">'Statement of Changes in Equity'!$A$1:$M$43</definedName>
    <definedName name="Z_C391ADAE_AF77_4213_9152_0B2C6C1F1548_.wvu.PrintArea" localSheetId="1" hidden="1">'Balance Sheet'!$A$1:$G$52</definedName>
    <definedName name="Z_C391ADAE_AF77_4213_9152_0B2C6C1F1548_.wvu.PrintArea" localSheetId="3" hidden="1">'Cash Flow Statement'!$A$1:$F$57</definedName>
    <definedName name="Z_C391ADAE_AF77_4213_9152_0B2C6C1F1548_.wvu.PrintArea" localSheetId="0" hidden="1">'Income Statements'!$A$1:$M$59</definedName>
    <definedName name="Z_C391ADAE_AF77_4213_9152_0B2C6C1F1548_.wvu.PrintArea" localSheetId="4" hidden="1">'Notes'!$A$7:$L$18</definedName>
    <definedName name="Z_C391ADAE_AF77_4213_9152_0B2C6C1F1548_.wvu.PrintArea" localSheetId="2" hidden="1">'Statement of Changes in Equity'!$A$1:$M$43</definedName>
    <definedName name="Z_D0F4F09E_D128_4280_97CD_2D3085A3BC5E_.wvu.PrintArea" localSheetId="1" hidden="1">'Balance Sheet'!$A$1:$G$52</definedName>
    <definedName name="Z_D0F4F09E_D128_4280_97CD_2D3085A3BC5E_.wvu.PrintArea" localSheetId="3" hidden="1">'Cash Flow Statement'!$A$1:$F$57</definedName>
    <definedName name="Z_D0F4F09E_D128_4280_97CD_2D3085A3BC5E_.wvu.PrintArea" localSheetId="0" hidden="1">'Income Statements'!$A$1:$M$59</definedName>
    <definedName name="Z_D0F4F09E_D128_4280_97CD_2D3085A3BC5E_.wvu.PrintArea" localSheetId="4" hidden="1">'Notes'!$A$7:$L$18</definedName>
    <definedName name="Z_D0F4F09E_D128_4280_97CD_2D3085A3BC5E_.wvu.PrintArea" localSheetId="2" hidden="1">'Statement of Changes in Equity'!$A$1:$M$43</definedName>
    <definedName name="Z_D0F4F09E_D128_4280_97CD_2D3085A3BC5E_.wvu.Rows" localSheetId="4" hidden="1">'Notes'!#REF!,'Notes'!$145:$145</definedName>
    <definedName name="Z_D310C255_8957_4A40_9202_EB605CA28A90_.wvu.PrintArea" localSheetId="1" hidden="1">'Balance Sheet'!$A$1:$G$52</definedName>
    <definedName name="Z_D310C255_8957_4A40_9202_EB605CA28A90_.wvu.PrintArea" localSheetId="3" hidden="1">'Cash Flow Statement'!$A$1:$F$57</definedName>
    <definedName name="Z_D310C255_8957_4A40_9202_EB605CA28A90_.wvu.PrintArea" localSheetId="0" hidden="1">'Income Statements'!$A$1:$M$59</definedName>
    <definedName name="Z_D310C255_8957_4A40_9202_EB605CA28A90_.wvu.PrintArea" localSheetId="4" hidden="1">'Notes'!$A$144:$L$158</definedName>
    <definedName name="Z_D310C255_8957_4A40_9202_EB605CA28A90_.wvu.PrintArea" localSheetId="2" hidden="1">'Statement of Changes in Equity'!$A$1:$M$43</definedName>
  </definedNames>
  <calcPr fullCalcOnLoad="1"/>
</workbook>
</file>

<file path=xl/sharedStrings.xml><?xml version="1.0" encoding="utf-8"?>
<sst xmlns="http://schemas.openxmlformats.org/spreadsheetml/2006/main" count="539" uniqueCount="370">
  <si>
    <t>In Singapore, despite the increasing competition, LET Group is continuing its efforts to increase its E-learning subscription among Singapore schools.</t>
  </si>
  <si>
    <t>31/10/2008</t>
  </si>
  <si>
    <t>31/10/2007</t>
  </si>
  <si>
    <t>6 months ended 31 October 2008</t>
  </si>
  <si>
    <t>Net loss for the period ended 31 October 2008</t>
  </si>
  <si>
    <t>Balance as at 31 October 2008</t>
  </si>
  <si>
    <t>6 months ended 31 October 2007</t>
  </si>
  <si>
    <t>Net loss for the period ended 31 October 2007</t>
  </si>
  <si>
    <t>Balance as at 31 October 2007</t>
  </si>
  <si>
    <t>6 months ended 31.10.2008</t>
  </si>
  <si>
    <t>6 months ended 31.10.2007</t>
  </si>
  <si>
    <t>Quarterly report on results for the 2nd quarter ended 31.10.2008</t>
  </si>
  <si>
    <t xml:space="preserve">The auditors' report was modified as follows : - "Without qualifying our opinion, we draw attention to Note 2.1 to the financial statements, which indicates that the Group and the Company  </t>
  </si>
  <si>
    <t xml:space="preserve">incurred net losses of RM7,535,735 and RM13,261,670 respectively during the financial year ended 30 April 2008 and as at that date, the accumulated losses of the Group and of the  </t>
  </si>
  <si>
    <t xml:space="preserve">Company was RM16,469,444 and RM13,774,919 respectively. In addition, the Company was served with an unsealed copy of a winding-up petition filed in the High Court of Malaya at  </t>
  </si>
  <si>
    <t xml:space="preserve">Kuala Lumpur on 11 June 2007, the petition of which is still on going. These factors raise substantial doubt that the Group and the Company will be able to continue as going concerns. </t>
  </si>
  <si>
    <t xml:space="preserve">As disclosed in Note 25 to the financial statements, the Company has undertaken a proposed acquisition of a group of companies. The ability of the Group and the Company to continue  </t>
  </si>
  <si>
    <t xml:space="preserve">as going concerns is dependent on the timely and successful implementation of the proposed acquisition and the ability of the proposed acquired entities to contribute positively to the </t>
  </si>
  <si>
    <t xml:space="preserve">profitability and the cash flows of the Group and being able to successfully defend the said winding-up petition. The financial statements of the Group and of the Company do not include  </t>
  </si>
  <si>
    <t xml:space="preserve">any adjustment relating to the amounts and classification of assets and liabilities that might be necessary should the Group and the Company be unable to continue as going concerns. </t>
  </si>
  <si>
    <t xml:space="preserve">Save for the Singapore E-learning market whose renewal/award of contracts typically corresponds to the end and the beginning of the academic year from November to February, </t>
  </si>
  <si>
    <t>the  rest of the business is not subjected to any material seasonal and cyclical factors.</t>
  </si>
  <si>
    <t xml:space="preserve">There were no material events subsequent to the current financial quarter ended 31 October 2008 up to the date of this report which is likely to substantially affect the results of the </t>
  </si>
  <si>
    <t xml:space="preserve"> operations of the Company.</t>
  </si>
  <si>
    <t>A former employee of the Company has filed a claim against the Company for alleged breach of contract of employment. On 6.11.2008 upon negotiations, both parties to this matter</t>
  </si>
  <si>
    <t xml:space="preserve"> reached a settlement, the terms of which are as follows:-</t>
  </si>
  <si>
    <t xml:space="preserve">For the six month period ended 31 October 2008 (“1HFY09”), LET Group recorded lower revenue of approximately RM1.4 million, or a decline of about 39.4% as compared to the same </t>
  </si>
  <si>
    <t xml:space="preserve">period in the preceding year. Singapore continued to provide the majority of sales, accounting for approximately RM1.36 million of 1HFY09 revenue, through ongoing contracts with client </t>
  </si>
  <si>
    <t xml:space="preserve">schools (both primary and secondary) and the language centre of the Ministry of Education, Singapore, while the Group’s Malaysian operations contributed approximately RM3,400 in </t>
  </si>
  <si>
    <t xml:space="preserve">sales for the six month period.  </t>
  </si>
  <si>
    <t xml:space="preserve">For 1HFY09, the Group’s gross operating loss widened to approximately RM0.2 million from RM88,000 in the six month period ended 31 October 2007 ("1HFY08").  The gross loss was </t>
  </si>
  <si>
    <t xml:space="preserve">mainly due to the decreased e-learning revenue and the loss of recurrent revenue from projects with Malaysia’s Ministry of Education and Australia’s Curriculum Corporation when these </t>
  </si>
  <si>
    <t xml:space="preserve">projects were not renewed in January 2008 and June 2007 respectively.  Nonetheless, LET continues to actively participate in the tendering process for contracts by the Ministries of </t>
  </si>
  <si>
    <t>Education in Malaysia and Singapore, and will tender for Australia’ Curriculum Corporation projects if opportunities arise.</t>
  </si>
  <si>
    <t xml:space="preserve">The higher gross loss coupled with ongoing legal costs in the winding-up petition (Case: Wan Hamimie Ariff &amp; Two Others vs LET, announced to Bursa Malaysia Securities Berhad on </t>
  </si>
  <si>
    <t>13 June 2006; hearing postponed to 19 March 2009), led to a bigger pre-tax loss of approximately RM3.4 million compared with a pre-tax loss of approximately RM3.1 million in 1HFY08.</t>
  </si>
  <si>
    <t xml:space="preserve">On 16 September 2008, LET has entered into a conditional Share Sale Agreement (“SSA”) with Victory Solutions (M) Sdn Bhd (“VS”) for the proposed acquisition of up to 80% </t>
  </si>
  <si>
    <t xml:space="preserve">ESB was incorporated in Malaysia.  Its subsidiaries are principally involved in the provision of information technology learning and its related activities to primary schools and kindergarten.  </t>
  </si>
  <si>
    <t xml:space="preserve">Its services have been established since 1984.  The ESB Group has an established distribution channels of over 200 schools in Malaysia.  Given such extensive network of schools and </t>
  </si>
  <si>
    <t>the complementary nature of the educational services provided by the ESB group of companies, the Proposed Acquisition presents a good opportunity for the LET Group to expand its   </t>
  </si>
  <si>
    <t xml:space="preserve">present customer base.  </t>
  </si>
  <si>
    <t xml:space="preserve">The Company was accorded Multimedia Super Corridor (MSC) status by the Multimedia Development Corporation Sdn Bhd on 11 August 2004 and, in connection  therewith, was awarded  </t>
  </si>
  <si>
    <t xml:space="preserve">the Pioneer Status incentive which allows the Company to enjoy tax exemption on pioneer income for an effective period of 5 years ending 2009. </t>
  </si>
  <si>
    <t xml:space="preserve">On 27 June 2008, LET entered into a Memorandum of Understanding ("MOU") with Chang Siew Mun and Lim Een Hong, being the shareholders of Victory Solutions (M) Sdn Bhd . ("VSSB")  </t>
  </si>
  <si>
    <t xml:space="preserve">for the intended acquisition of the entire ordinary shareholding held by VSSB in Eduspec Sdn Bhd (“ESB”), which is 1,849,391 ordinary shares of RM1.00 each fully paid that represents  </t>
  </si>
  <si>
    <t>54.88% in ESB (“Proposed Acquisition”).</t>
  </si>
  <si>
    <t xml:space="preserve">VSSB is principally an investment holding company.  Its sole 54.88%-owned subsidiary, Eduspec Sdn Bhd (“ESB”) is also an investment company. ESB’s subsidiaries are principally involved </t>
  </si>
  <si>
    <t xml:space="preserve"> in the provision of information technology learning to primary schools and kindergarten and its related activities (collectively hereinafter referred to as "Eduspec Group"). </t>
  </si>
  <si>
    <t xml:space="preserve">The Proposed Acquisition shall take place upon such terms and price to be agreed upon by the parties to the MOU, subject to a complete legal and financial due diligence inspection being </t>
  </si>
  <si>
    <t xml:space="preserve"> carried  out in respect of Eduspec Group.</t>
  </si>
  <si>
    <t xml:space="preserve">Subsequent to the MOU, LET has on 16 September 2008 entered into a conditional Share Sale Agreement (“SSA”) with Victory Solutions (M) Sdn Bhd (“VS”) for the proposed acquisition of  </t>
  </si>
  <si>
    <t xml:space="preserve">up to 80% (and subject to a minimum of 70%) of the equity interest in Eduspec Sdn Bhd (“ESB”) (“Proposed Acquisition”). </t>
  </si>
  <si>
    <t xml:space="preserve">VS currently holds 2,308,192 ordinary shares of RM1.00 each (“Shares”) in ESB, representing approximately 51.29% of the issued and paid-up share capital of ESB.  It is a condition </t>
  </si>
  <si>
    <t xml:space="preserve">precedent of the  SSA that VS shall procure the disposal by other shareholders of ESB (“Other ESB Shareholders”) of their ESB Shares to VS such that LET will hold at least 70% of the </t>
  </si>
  <si>
    <t>equity interest in ESB prior to the completion of the Proposed Acquisition.</t>
  </si>
  <si>
    <t xml:space="preserve">The purchase consideration for the Proposed Acquisition, assuming 80% of the equity interest in ESB is acquired, is up to RM16,000,000 ("Consideration") and shall be satisfied by the </t>
  </si>
  <si>
    <t xml:space="preserve">issuance of up to 160,000,000 new ordinary shares of RM0.10 each in LET (“LET Shares”) at par.  In addition, up to 38,000,000 LET Shares may be issued as performance shares </t>
  </si>
  <si>
    <t xml:space="preserve">consideration. The purchase consideration and performance shares consideration shall be reduced proportionately with the reduction in the equity interest in ESB acquired.  </t>
  </si>
  <si>
    <t xml:space="preserve">Upon issuance of the LET Shares pursuant to the Proposed Acquisition, the Vendors will hold more than 33% of the equity interest in the Company.  Pursuant to Part II of the Malaysian </t>
  </si>
  <si>
    <t xml:space="preserve">Code on Take-overs &amp; Mergers, 1998 (“Code”), the Vendors and persons acting in concert with them (“PAC”) will be obliged to extend a mandatory general offer for the remaining LET </t>
  </si>
  <si>
    <t xml:space="preserve">Shares not already held by the Vendors and PAC upon the issuance of such LET Shares.  Following this, the Vendors and PAC propose to seek an exemption under Practice Note 2.9.1 </t>
  </si>
  <si>
    <t>from Securities Commission (“SC”) from having to undertake the aforesaid mandatory general offer (“Proposed GO Exemption”).</t>
  </si>
  <si>
    <t xml:space="preserve">To facilitate the Proposed Acquisition, LET also proposes to increase LET’s existing authorised share capital from RM25,000,000 comprising 250,000,000 LET Shares to RM50,000,000 </t>
  </si>
  <si>
    <t xml:space="preserve">comprising 500,000,000 LET Shares (“Proposed Increase in Authorised Share Capital”). The Company’s Memorandum and Articles of Association (“M&amp;A”) will be amended accordingly for </t>
  </si>
  <si>
    <t xml:space="preserve"> the Proposed Increase in Authorised Share Capital. </t>
  </si>
  <si>
    <t xml:space="preserve">On 12 November 2008 entered into a conditional Supplemental Share Sale Agreement (“Supplemental SSA”) with VS in relation to the Proposed Acquisition, further to the Share Sale </t>
  </si>
  <si>
    <t xml:space="preserve">Agreement entered into between them on 16 September 2008 (“SSA”). Pursuant to the Supplemental SSA, the Consideration remains unchanged.  The Consideration shall now be satisfied </t>
  </si>
  <si>
    <t>via the following:</t>
  </si>
  <si>
    <t xml:space="preserve">(b) the balance of the Consideration, up to RM15,200,000, to be satisfied by the allotment on a renounceable basis and issue to VS or its nominees of up to 152,000,000 new ordinary </t>
  </si>
  <si>
    <t xml:space="preserve">     shares of RM0.10 each in LET (“LET Shares”) on the basis of one (1) LET Share for every RM0.10 of the balance of the Consideration, upon the completion of the Proposed Acquisition.</t>
  </si>
  <si>
    <t xml:space="preserve"> The Consideration shall be reduced proportionately with the reduction in the equity interest in ESB to be acquired by LET.  The Cash Consideration shall be refunded by VS to LET free  </t>
  </si>
  <si>
    <t xml:space="preserve"> of interest within seven (7) days from the date of VS’s receipt of a written demand from LET for such refund in the event of:</t>
  </si>
  <si>
    <t xml:space="preserve">If VS fails to refund the Cash Consideration within the above stipulated time, VS shall refund to LET the Cash Consideration together with interest for late payment at 8% per annum, </t>
  </si>
  <si>
    <t>calculated on a daily basis on the outstanding amount for the period of default.</t>
  </si>
  <si>
    <t xml:space="preserve"> LET is also entitled to enforce the guarantee given and executed in its favour by Mr Lim Een Hong, who is a director and substantial shareholder of VS (“Director’s Guarantee”),  </t>
  </si>
  <si>
    <t xml:space="preserve">guaranteeing the immediate refund and repayment of the Cash Consideration together with all interests attaching thereto (if any). VS shall procure the execution by Mr Lim Een Hong of </t>
  </si>
  <si>
    <t xml:space="preserve"> the Director’s Guarantee. Save for the above, all other salient terms of the SSA remain unchanged. The Cash Consideration is funded from LET's working capital.</t>
  </si>
  <si>
    <t xml:space="preserve">Proposed Revision to the Utilisation of Proceeds as LET intends to use the unutilised balance of the Proceeds, amounting to RM10.941 million as at 31 March 2007, for </t>
  </si>
  <si>
    <t>working capital purposes.</t>
  </si>
  <si>
    <t xml:space="preserve">The Securities Commission ("SC") via its letter dated 11 May 2007 granted its approval for the Proposed Revision to the Utilisation of Proceeds to use the unutilised balance of the Proceeds, </t>
  </si>
  <si>
    <t xml:space="preserve"> amounting to RM10.941 million as at 31 March 2007 for working capital purposes and the proposed extension of time for the utilisation of Proceeds till financial year ending 30 April 2009.</t>
  </si>
  <si>
    <t xml:space="preserve">Actual listing expenses amounted to RM1.821 million, whereby the excess over the budgeted amount was expensed against the original allocation for working capital as disclosed in the </t>
  </si>
  <si>
    <t>Company's listing prospectus.</t>
  </si>
  <si>
    <t xml:space="preserve">The Petitioners, namely Wan Hamimie Bt Ariff, Dr. Syed Ibrahim Bin Mohd. Ismail and Mokhtar Bin Ahmad who are shareholders of the Company sought the winding-up of the Company  for </t>
  </si>
  <si>
    <t xml:space="preserve"> the following reasons: </t>
  </si>
  <si>
    <t xml:space="preserve">An affidavit-in-opposition to the winding-up petition was filed into the High Court and served on the petitioners' solicitor on 19 September 2007. The High Court of Malaya granted an </t>
  </si>
  <si>
    <t xml:space="preserve">adjournment of the hearing of the petition on 27 September 2007 and fixed the petition for mention on 17 January 2008. The respective solicitors for the Company and the Petitioners </t>
  </si>
  <si>
    <t>appeared on behalf of the parties on the mention date.</t>
  </si>
  <si>
    <t xml:space="preserve">The High Court of Malaya fixed the matter for hearing on 17 June 2008 and the parties are required to finalise their respective affidavits before the hearing date. The hearing was </t>
  </si>
  <si>
    <t>subsequently postponed  to 18 September 2008. The case has been further postponed to 19 March 2009 for hearing when it came up for hearing on 18 Sept 2008.</t>
  </si>
  <si>
    <t xml:space="preserve">The Group has no dilution in its earnings/(loss) per ordinary share in the current quarter/year-to-date and preceding year corresponding quarter/period as there are no dilutive potential </t>
  </si>
  <si>
    <t>ordinary shares. Therefore, no adjustment in the form of an increase in the number of shares was made in calculating the potential dilution of its earnings/(loss) per share.</t>
  </si>
  <si>
    <t>Lim Beng Weh</t>
  </si>
  <si>
    <t>(a) the payment of RM800,000 (“Cash Consideration”) as a refundable deposit and towards the account of the Consideration, which is payable on the date of the Supplemental SSA; and</t>
  </si>
  <si>
    <t>For the second quarter ended 31 October 2008 ("Q2"), LET Group recorded a consolidated revenue of RM0.73 million, representing a decrease of 19.18% as compared to RM0.9 million achieved in the corresponding quarter in the preceding year. The decrease was mainly due to the decrease in E-learning revenue generated from the Company's wholly-owned subsidiary.</t>
  </si>
  <si>
    <r>
      <t>For Q2, LET Group recorded a loss before tax of RM1.8 million as compared to a loss before tax of</t>
    </r>
    <r>
      <rPr>
        <b/>
        <sz val="10"/>
        <rFont val="Arial Narrow"/>
        <family val="2"/>
      </rPr>
      <t xml:space="preserve"> </t>
    </r>
    <r>
      <rPr>
        <sz val="10"/>
        <rFont val="Arial Narrow"/>
        <family val="2"/>
      </rPr>
      <t>RM1.9 million</t>
    </r>
    <r>
      <rPr>
        <b/>
        <sz val="10"/>
        <rFont val="Arial Narrow"/>
        <family val="2"/>
      </rPr>
      <t xml:space="preserve"> </t>
    </r>
    <r>
      <rPr>
        <sz val="10"/>
        <rFont val="Arial Narrow"/>
        <family val="2"/>
      </rPr>
      <t xml:space="preserve">in the corresponding quarter in the preceding year. The decrease in loss for the current financial period was mainly due to the decrease in the cost of sales arising from the lower amortisation of development costs as a result of full provision of impairment loss on the development costs of ALP3.0 and Survey 2.0 in the preceding year.  </t>
    </r>
  </si>
  <si>
    <t>For the second quarter ended 31 October 2008 ("Q2"), LET Group recorded a higher consolidated revenue of RM0.7 million, representing an increase of 13.10% as compared to RM0.6 million achieved in the immediate preceding quarter ended 31 July 2008. The increase in revenue was mainly due to the increase in E-learning revenue generated by the Company's wholly-owned subsidiary.</t>
  </si>
  <si>
    <t>For Q2, LET Group recorded a loss before tax of RM1.8 million as compared to a loss before tax of RM1.6 million in the immediate preceding quarter. The increase in loss in the current quarter is mainly attributable to professional fees incurred for the proposed acquisition of Eduspec Sdn Bhd.</t>
  </si>
  <si>
    <t>On 4 September 2007, LET's wholly-owned subsidiary, Litespeed Education Pte Ltd ("LES"), entered into a memorandum of understanding with New Era IT Ltd ("New Era") of New Zealand, whereby The Parties, namely New Era and LES, recognise the capabilities, resources and distributional networks that each Party brings, and agree to use their best efforts to bring together those capabilities and resources to focus on the market for a proposed E-learning solution with localised content and automated testing and diagnostic solution under the New Era Branding, powered by LES Technologies in the education sector in New Zealand (the "Project"). LES will work with New Era exclusively and provide all 2nd and 3rd level technical support and localisation to support New Era's distribution of the New Era branded product to New Zealand schools through their networks. New Era will submit Litespeed's products for formal accreditation and provide sale, market, branding and all necessary plans and information to Litespeed to ensure a viable commercial model to be entered once accreditation is obtained from the New Zealand Ministry of Education.</t>
  </si>
  <si>
    <t>That the Company will pay to the Claimant a sum of RM 30,000.00 as full and final settlement of this matter;</t>
  </si>
  <si>
    <t>That both parties will make the necessary statutory contributions to EPF; and</t>
  </si>
  <si>
    <t>The balance of RM 30,000.00, upon the necessary deductions being made as per (ii) above shall be paid to the Claimant within two weeks thereof.</t>
  </si>
  <si>
    <t>An award reflecting the above arrangement has been published</t>
  </si>
  <si>
    <t xml:space="preserve">LET Group continues to participate in the tendering process for E-learning contracts by the ministries of education in the region. </t>
  </si>
  <si>
    <t xml:space="preserve">On 17 October 2007, LET entered into a memorandum of understanding with DGB Education Sdn. Bhd (“DGB Education"), whereby The Parties, namely LET and DGB are desirous of embarking on their collaboration on a non-exclusive basis and to establish a supplier –distributor relationship (“Collaboration”).  The MOU sets out the current intention of the Parties with respect to the Collaboration, and any agreement (if any) between the Parties subject to the negotiation, finalisation and execution of a definitive and final agreement before any binding obligations as to the Collaboration crystallize against the respective Parties. Nothing in the MOU shall be deemed to constitute or create a joint venture, partnership or other formal business entity or fiduciary relationship between the Parties. The Company sold its "Dr English CD-ROM" to a few schools who are key clients of Dynabook Group on a trial basis in January 2008.  The MOU has lapsed on 16 October 2008 and is accordingly terminated.
by 16th Oct 2008 or such other period as otherwise mutually extended by the parties , this MOU shall terminate and cease to have effect.
The Parties are still in discussion and no  formal agreement has been entered into as at 19 December 2008.                       </t>
  </si>
  <si>
    <t>(i) non-fulfillment of any of the conditions precedent under the SSA; or</t>
  </si>
  <si>
    <t>(ii) the SSA is terminated due to default or breach by VS of the SSA pursuant to LET’s exercise of its right of termination under the SSA.</t>
  </si>
  <si>
    <t>New Era and LES have agreed to enter into this MOU to record their present state of agreement in principle in respect of the proposed Project to take advantage of a rapidly growing E-learning market in New Zealand. The Parties will engage in consultations to increase their business relationship, and shall use reasonable efforts and exercise good faith to negotiate and execute an appropriate agreement to implement the Project. The Parties are still in discussion and no  formal agreement has been entered into as at 19 December 2008.</t>
  </si>
  <si>
    <t>iii)</t>
  </si>
  <si>
    <t>and network of distribution channels in Malaysia, which will bring positive benefits to the Company.</t>
  </si>
  <si>
    <t>The details of the revision to the utilisation of the Proceeds as at 31 October 2008 are as follows : -</t>
  </si>
  <si>
    <t>There were no borrowings raised and debt securities issued for the current financial quarter. As at 31 October 2008, the Group had no outstanding borrowings or debt securities.</t>
  </si>
  <si>
    <t>In this regard, the Company will make the appropriate announcement on any other developments of this matter in due course.</t>
  </si>
  <si>
    <t>NET DECREASE IN CASH AND CASH EQUIVALENTS</t>
  </si>
  <si>
    <t>Net cash used in from operating activities</t>
  </si>
  <si>
    <t>19 December 2008</t>
  </si>
  <si>
    <t>Net Loss for the financial period (RM'000)</t>
  </si>
  <si>
    <t>Basic loss per share (sen)</t>
  </si>
  <si>
    <t>-</t>
  </si>
  <si>
    <t>%</t>
  </si>
  <si>
    <t xml:space="preserve">Unutilised </t>
  </si>
  <si>
    <t xml:space="preserve">Amount </t>
  </si>
  <si>
    <t>On 31 October 2007, the shareholders approved the proposals at an extraordinary general meeting (EGM).</t>
  </si>
  <si>
    <t xml:space="preserve">The Company raised RM15.275 million gross proceeds from its Initial Public Offering ("IPO") in connection with its listing on the MESDAQ market of Bursa Malaysia Securities Berhad </t>
  </si>
  <si>
    <t>The principal businesses of the Group are the development and provision of E-learning products and services, which are substantially within a single business segment, and therefore, business segment reporting is deemed not necessary.</t>
  </si>
  <si>
    <t xml:space="preserve">There were no acquisitions or disposals of quoted securities for the financial quarter under review. </t>
  </si>
  <si>
    <t xml:space="preserve">Save as disclosed above and Note A12 in respect of a former employee claim, there were no material litigations pending at the date of this announcement. </t>
  </si>
  <si>
    <t>INDIVIDUAL QUARTER</t>
  </si>
  <si>
    <t>CURRENT YEAR QUARTER</t>
  </si>
  <si>
    <t>(a)</t>
  </si>
  <si>
    <t>(b)</t>
  </si>
  <si>
    <t>Taxation</t>
  </si>
  <si>
    <t>AS AT END OF CURRENT YEAR QUARTER</t>
  </si>
  <si>
    <t>AS AT PRECEDING FINANCIAL YEAR END</t>
  </si>
  <si>
    <t>(Incorporated in Malaysia)</t>
  </si>
  <si>
    <t>Share Capital</t>
  </si>
  <si>
    <t>NOTES</t>
  </si>
  <si>
    <t>Dividends</t>
  </si>
  <si>
    <t>By Order of the Board</t>
  </si>
  <si>
    <t>Date:</t>
  </si>
  <si>
    <t xml:space="preserve"> </t>
  </si>
  <si>
    <t>PRECEDING YEAR CORRESPONDING QUARTER</t>
  </si>
  <si>
    <t>RM('000)</t>
  </si>
  <si>
    <t>Revenue</t>
  </si>
  <si>
    <t>Basic</t>
  </si>
  <si>
    <t>Fully diluted</t>
  </si>
  <si>
    <t>(The figures have not been audited)</t>
  </si>
  <si>
    <t>CURRENT ASSETS</t>
  </si>
  <si>
    <t>CURRENT LIABILITIES</t>
  </si>
  <si>
    <t>FINANCED BY:</t>
  </si>
  <si>
    <t>NET CURRENT ASSETS</t>
  </si>
  <si>
    <t>Total</t>
  </si>
  <si>
    <t>CASH FLOWS FROM OPERATING ACTIVITIES</t>
  </si>
  <si>
    <t>Adjustments for:</t>
  </si>
  <si>
    <t>Changes in working capital:</t>
  </si>
  <si>
    <t>CASH FLOWS FROM INVESTING ACTIVITIES</t>
  </si>
  <si>
    <t>A</t>
  </si>
  <si>
    <t>A1</t>
  </si>
  <si>
    <t>Basis of preparation</t>
  </si>
  <si>
    <t>A2</t>
  </si>
  <si>
    <t>A3</t>
  </si>
  <si>
    <t>Seasonal or cyclical factors</t>
  </si>
  <si>
    <t>A4</t>
  </si>
  <si>
    <t>A5</t>
  </si>
  <si>
    <t>Material changes in estimates</t>
  </si>
  <si>
    <t>A6</t>
  </si>
  <si>
    <t>Debt and equity securities</t>
  </si>
  <si>
    <t>A7</t>
  </si>
  <si>
    <t>Dividend paid</t>
  </si>
  <si>
    <t>A8</t>
  </si>
  <si>
    <t>A9</t>
  </si>
  <si>
    <t>A10</t>
  </si>
  <si>
    <t>A11</t>
  </si>
  <si>
    <t>A12</t>
  </si>
  <si>
    <t>Contingent liabilities</t>
  </si>
  <si>
    <t>A13</t>
  </si>
  <si>
    <t>Capital commitments</t>
  </si>
  <si>
    <t>A14</t>
  </si>
  <si>
    <t>Significant related party transactions</t>
  </si>
  <si>
    <t>Cash and bank balances</t>
  </si>
  <si>
    <t>B</t>
  </si>
  <si>
    <t>B1</t>
  </si>
  <si>
    <t>Review of performance</t>
  </si>
  <si>
    <t>B2</t>
  </si>
  <si>
    <t>Variation of results against preceding quarter</t>
  </si>
  <si>
    <t>B3</t>
  </si>
  <si>
    <t>Prospects</t>
  </si>
  <si>
    <t>B4</t>
  </si>
  <si>
    <t>B5</t>
  </si>
  <si>
    <t>B6</t>
  </si>
  <si>
    <t>B7</t>
  </si>
  <si>
    <t>Quoted securities</t>
  </si>
  <si>
    <t>B8</t>
  </si>
  <si>
    <t>B9</t>
  </si>
  <si>
    <t>B10</t>
  </si>
  <si>
    <t>Off balance sheet financial instruments</t>
  </si>
  <si>
    <t>B11</t>
  </si>
  <si>
    <t>B12</t>
  </si>
  <si>
    <t>B13</t>
  </si>
  <si>
    <t>Valuation of property, plant and equipment</t>
  </si>
  <si>
    <t>Material events subsequent to the end of the quarter</t>
  </si>
  <si>
    <t>There were no significant related party transactions as at the date of this announcement.</t>
  </si>
  <si>
    <t>CONDENSED STATEMENT OF CHANGES IN EQUITY</t>
  </si>
  <si>
    <t>There were no dividends paid during the current financial quarter.</t>
  </si>
  <si>
    <t>Material litigations</t>
  </si>
  <si>
    <t>EXPLANATORY NOTES PURSUANT TO FRS 134 INTERIM FINANCIAL REPORTING</t>
  </si>
  <si>
    <t>Auditors' report of preceding annual financial statements</t>
  </si>
  <si>
    <t>There were no changes in estimates of amounts reported in prior financial years, which may have a material effect in the current financial quarter.</t>
  </si>
  <si>
    <t>There were no changes in the valuation of the property, plant and equipment reported in the previous audited financial statements that will have effect in the current financial quarter under review.</t>
  </si>
  <si>
    <t>Petaling Jaya</t>
  </si>
  <si>
    <t>Cost of sales</t>
  </si>
  <si>
    <t>Distribution and selling expenses</t>
  </si>
  <si>
    <t>Administrative expenses</t>
  </si>
  <si>
    <t>*</t>
  </si>
  <si>
    <t>Interest income</t>
  </si>
  <si>
    <t>Sales of unquoted investments and/or properties</t>
  </si>
  <si>
    <t>Borrowings and debt securities</t>
  </si>
  <si>
    <t xml:space="preserve">There were no instruments with material off balance sheet risks issued as at the date of this report. </t>
  </si>
  <si>
    <t>Weighted average number of ordinary shares in issue ('000)</t>
  </si>
  <si>
    <t>LITESPEED EDUCATION TECHNOLOGIES BERHAD</t>
  </si>
  <si>
    <t>Financial income</t>
  </si>
  <si>
    <t>There were no capital commitments as at the date of this announcement.</t>
  </si>
  <si>
    <t>Share Premium</t>
  </si>
  <si>
    <t>Other reserves</t>
  </si>
  <si>
    <t>Development costs</t>
  </si>
  <si>
    <t>Fixed deposits</t>
  </si>
  <si>
    <t>Share premium</t>
  </si>
  <si>
    <t>Depreciation of  plant and equipment</t>
  </si>
  <si>
    <t>Amortisation of development cost</t>
  </si>
  <si>
    <t>Interest received</t>
  </si>
  <si>
    <t>RM'000</t>
  </si>
  <si>
    <t>Segment Reporting</t>
  </si>
  <si>
    <t xml:space="preserve">Group </t>
  </si>
  <si>
    <t>Results</t>
  </si>
  <si>
    <t>CONDENSED CONSOLIDATED BALANCE SHEET</t>
  </si>
  <si>
    <t>CONDENSED CONSOLIDATED CASH FLOW STATEMENT</t>
  </si>
  <si>
    <t>(The Condensed Consolidated Cash Flow Statement should be read in conjunction with the</t>
  </si>
  <si>
    <t>(The Condensed Statement of Changes in Equity should be read in conjunction with the</t>
  </si>
  <si>
    <t>EFFECTS OF FOREIGN CURRENCY EXCHANGE</t>
  </si>
  <si>
    <t>CONDENSED CONSOLIDATED INCOME STATEMENT</t>
  </si>
  <si>
    <t>Foreign currency translation reserves</t>
  </si>
  <si>
    <t>(The Condensed Consolidated Income Statements should be read in conjunction with the</t>
  </si>
  <si>
    <t>(The Condensed Consolidated Balance Sheet should be read in conjunction with the</t>
  </si>
  <si>
    <t>Financial data by geographical segment for the Group : -</t>
  </si>
  <si>
    <t>Malaysia</t>
  </si>
  <si>
    <t>Singapore</t>
  </si>
  <si>
    <t>CURRENT YEAR TO DATE</t>
  </si>
  <si>
    <t>Current Year To Date</t>
  </si>
  <si>
    <t xml:space="preserve">Sales </t>
  </si>
  <si>
    <t>(a) Status of corporate proposals</t>
  </si>
  <si>
    <t>(b) Status of utilisation of listing proceeds</t>
  </si>
  <si>
    <t>Description</t>
  </si>
  <si>
    <t>Utilisation</t>
  </si>
  <si>
    <t xml:space="preserve">Actual </t>
  </si>
  <si>
    <t>RM '000</t>
  </si>
  <si>
    <t>(i)</t>
  </si>
  <si>
    <t>Regional offices set-up</t>
  </si>
  <si>
    <t>(ii)</t>
  </si>
  <si>
    <t>R&amp;D expenditure</t>
  </si>
  <si>
    <t>(iii)</t>
  </si>
  <si>
    <t>(iv)</t>
  </si>
  <si>
    <t>Changes in the composition of the Group</t>
  </si>
  <si>
    <t>Tax recoverable</t>
  </si>
  <si>
    <t>Unusual items affecting assets, liabilities, equity, net income or cash flows</t>
  </si>
  <si>
    <t>There were no unusual items affecting assets, liabilities, equity, net income or cash flows of the Company since the last annual audited financial statements.</t>
  </si>
  <si>
    <t>Plant and equipment</t>
  </si>
  <si>
    <t>Share capital</t>
  </si>
  <si>
    <t>Current Year Quarter</t>
  </si>
  <si>
    <t xml:space="preserve">Preceding Year </t>
  </si>
  <si>
    <t>Corresponding Quarter</t>
  </si>
  <si>
    <t xml:space="preserve">                    Individual Quarter</t>
  </si>
  <si>
    <t xml:space="preserve">           Cumulative Quarter</t>
  </si>
  <si>
    <t>(Unaudited)</t>
  </si>
  <si>
    <t>(Audited)</t>
  </si>
  <si>
    <t>Tax paid</t>
  </si>
  <si>
    <t>based on weighted average number of ordinary shares of 138,000,000 shares in issue during the period.</t>
  </si>
  <si>
    <t>Other income</t>
  </si>
  <si>
    <t>Other expenses</t>
  </si>
  <si>
    <t>Attributable to :</t>
  </si>
  <si>
    <t>Equity holders of the parent</t>
  </si>
  <si>
    <t>EXPLANATORY NOTES PURSUANT TO APPENDIX 9B OF THE LISTING REQUIREMENTS OF BURSA MALAYSIA SECURITIES BERHAD FOR THE MESDAQ MARKET</t>
  </si>
  <si>
    <t>The interim financial statements have been prepared under the historical cost convention.</t>
  </si>
  <si>
    <t>Working capital *</t>
  </si>
  <si>
    <t>Estimated listing expenses *</t>
  </si>
  <si>
    <t>Less : Taxation</t>
  </si>
  <si>
    <t>Loss before taxation for the period</t>
  </si>
  <si>
    <t xml:space="preserve">Basic earnings/(loss) per share is calculated by dividing the net profit for the period by the weighted average number of ordinary shares in issue during the period. </t>
  </si>
  <si>
    <t>Basic earnings/(loss) per share</t>
  </si>
  <si>
    <t>Earnings/(loss) per share</t>
  </si>
  <si>
    <t>Net assets per share attributable to ordinary equity holders of the parent (sen)</t>
  </si>
  <si>
    <t>Fixed deposits with a licenced bank</t>
  </si>
  <si>
    <t>Non-Distributable</t>
  </si>
  <si>
    <t>---------------------&gt;</t>
  </si>
  <si>
    <t>&lt;-----------------------</t>
  </si>
  <si>
    <t>&lt;----------------------</t>
  </si>
  <si>
    <t>NON-CURRENT ASSETS</t>
  </si>
  <si>
    <t>Trade receivables</t>
  </si>
  <si>
    <t>Other receivables,deposits and prepayments</t>
  </si>
  <si>
    <t>Other payables and accruals</t>
  </si>
  <si>
    <t>SHAREHOLDERS' EQUITY</t>
  </si>
  <si>
    <t>Attributable to equity holders of the parent</t>
  </si>
  <si>
    <t>--------------------&gt;</t>
  </si>
  <si>
    <t>Total equity</t>
  </si>
  <si>
    <t>Profit forecast,  profit guarantee and internal targets</t>
  </si>
  <si>
    <t>No dividends have been declared in respect of the financial period under review and the financial year to date.</t>
  </si>
  <si>
    <t>FYE 2007</t>
  </si>
  <si>
    <t>FYE 2006</t>
  </si>
  <si>
    <t xml:space="preserve">Note : * </t>
  </si>
  <si>
    <t>Diluted earnings/(loss) per share</t>
  </si>
  <si>
    <t>Loss for the year</t>
  </si>
  <si>
    <t>Net loss for the year</t>
  </si>
  <si>
    <t>i)</t>
  </si>
  <si>
    <t>ii)</t>
  </si>
  <si>
    <t xml:space="preserve">(i) that the Company is unable to pay its debts as they fall due; </t>
  </si>
  <si>
    <t xml:space="preserve">(ii) that the affairs of the Company have not been conducted fairly or justly; and </t>
  </si>
  <si>
    <t xml:space="preserve">(iii) that it is, in all circumstances of the case, just and equitable that the Company be wound-up by the Court. </t>
  </si>
  <si>
    <t>On 12 June 2007, the Company was served an unsealed copy of a winding-up petition filed at the High Court of Malaya at Kuala Lumpur on 11 June 2007.</t>
  </si>
  <si>
    <t>WINDING-UP PETITION-Wan Hamimie Ariff &amp; 2 Others vs. Litespeed Education Technologies Berhad</t>
  </si>
  <si>
    <t>Loss for the period</t>
  </si>
  <si>
    <t>Loss per share attributable to equity holders of the parent (Sen) :</t>
  </si>
  <si>
    <t>Balance as at 1 May 2007</t>
  </si>
  <si>
    <t>CASH AND CASH EQUIVALENTS AT BEGINNING OF THE FINANCIAL PERIOD</t>
  </si>
  <si>
    <t>CASH AND CASH EQUIVALENTS AT END OF THE FINANCIAL PERIOD</t>
  </si>
  <si>
    <t>Cash and cash equivalents at the end of the financial period comprise the following :</t>
  </si>
  <si>
    <t xml:space="preserve">Intended Timeframe for </t>
  </si>
  <si>
    <t>The sealed copy of the winding-up petition was subsequently served on 27 June 2007 and it was fixed for hearing on 27 September 2007.</t>
  </si>
  <si>
    <t>The Directors of the Company, after taking advice from its solicitors having conduct of the said winding-up Petition, are of the opinion that the said Petition is without merits, and constitutes frivolous and vexatious proceedings against the Company. The Company intends to take all necessary steps and measures to defend the said Petition, and to seek redress against the Petitioners for any damage which may be suffered as a result of the said Petition (including legal costs).</t>
  </si>
  <si>
    <t>NA</t>
  </si>
  <si>
    <t xml:space="preserve">Revised </t>
  </si>
  <si>
    <t xml:space="preserve">per EGM circular </t>
  </si>
  <si>
    <t>FYE 2009</t>
  </si>
  <si>
    <t>per EGM circular</t>
  </si>
  <si>
    <t>The interim financial statements are unaudited and have been prepared in compliance with FRS 134: "Interim Financial Reporting" and Rule 9.22 (2) and Appendix 9B of the Listing Requirements of Bursa Malaysia Securities Berhad for the MESDAQ Market.</t>
  </si>
  <si>
    <t>There was no issuance, cancellation, repurchase, resale and repayment of debt and equity securities for the current financial quarter.</t>
  </si>
  <si>
    <t>Segmental revenue and results in geographical areas of the Group for the current quarter and year to date are as follows : -</t>
  </si>
  <si>
    <t>Net loss for the period is determined after allocation of operating expenses and taxation to each geographical segment.</t>
  </si>
  <si>
    <t>The education sector remains competitive. The Board will, however, continue with its effort to improve the performance of the Group.</t>
  </si>
  <si>
    <t xml:space="preserve">There were no disposals of unquoted investments and/or properties during the quarter under review and financial year to date. </t>
  </si>
  <si>
    <t>On 27 April 2007, LET announced the following proposals :-</t>
  </si>
  <si>
    <t xml:space="preserve">in November 2005. These proceeds together with the RM5.275 million proceeds raised from a rights issue totalled RM20.55 million ("Proceeds"). </t>
  </si>
  <si>
    <t>Proposed extension of time for the utilisation of Proceeds in line with the Proposed Revision to the Utilisation of Proceeds (if required).</t>
  </si>
  <si>
    <t>Accumulated losses</t>
  </si>
  <si>
    <t>Decrease/(Increase) in other debtors, deposits &amp; prepayments</t>
  </si>
  <si>
    <t>Cash (used in)/generated from operations</t>
  </si>
  <si>
    <t>Saved as disclosed above, there were no outstanding corporate proposals announced but not completed within 7 days before the date of issue of this report.</t>
  </si>
  <si>
    <t>The unutilised Proceeds have been placed in short-term deposits with a licensed financial institution.</t>
  </si>
  <si>
    <t>30/04/2008</t>
  </si>
  <si>
    <t xml:space="preserve">Executive Director </t>
  </si>
  <si>
    <t>Net Loss for the Period</t>
  </si>
  <si>
    <t>Loss before taxation</t>
  </si>
  <si>
    <t>Loss from operations</t>
  </si>
  <si>
    <t>Gross (loss)/profit</t>
  </si>
  <si>
    <t>Purchase of plant and equipment</t>
  </si>
  <si>
    <t xml:space="preserve">Decrease in trade receivables </t>
  </si>
  <si>
    <t>Company No. 646756-X</t>
  </si>
  <si>
    <t>iv)</t>
  </si>
  <si>
    <t>With the Proposed Acquisition, the Company will be able to benefit immediately in terms of earnings contribution from the Eduspec Group.  The Eduspec Group has in place an established brand name</t>
  </si>
  <si>
    <t>Audited Financial Statements of Litespeed Education Technologies Berhad for the year ended 30 April 2008)</t>
  </si>
  <si>
    <t>Balance as at 1 May 2008</t>
  </si>
  <si>
    <t xml:space="preserve"> Audited Financial Statements of Litespeed Education Technologies Berhad for the year ended 30 April 2008)</t>
  </si>
  <si>
    <t>The interim financial statements should be read in conjunction with the audited financial statements of the Group for the year ended 30 April 2008. These explanatory notes attached to the interim financial statements provide an explanation of events and transactions that are significant to an understanding of the changes in the financial position and performance of the Group since the year ended 30 April 2008.</t>
  </si>
  <si>
    <t>The significant accounting policies and methods of computation adopted in these interim financial statements are consistent with those of the audited financial statements for the year ended 30 April 2008.</t>
  </si>
  <si>
    <t>There were no changes in the composition of the Group for the current financial quarter.</t>
  </si>
  <si>
    <t>There is no profit forecast,  profit guarantee or internal targets made public for the financial year ending 30 April 2009.</t>
  </si>
  <si>
    <t>Increase in payables</t>
  </si>
  <si>
    <t>Decrease in amount due to directors</t>
  </si>
  <si>
    <t>Net cash used in investing activities</t>
  </si>
  <si>
    <t>Operating loss before working capital changes</t>
  </si>
  <si>
    <t>(VS and Other ESB Shareholders shall collectively be referred to as “Vendors”).</t>
  </si>
  <si>
    <t xml:space="preserve">(and subject to a minimum of 70%) of the equity interest in Eduspec Sdn Bhd (“ESB”) (“Proposed Acquisition”). </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</si>
</sst>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NT$&quot;#,##0;\-&quot;NT$&quot;#,##0"/>
    <numFmt numFmtId="173" formatCode="&quot;NT$&quot;#,##0;[Red]\-&quot;NT$&quot;#,##0"/>
    <numFmt numFmtId="174" formatCode="&quot;NT$&quot;#,##0.00;\-&quot;NT$&quot;#,##0.00"/>
    <numFmt numFmtId="175" formatCode="&quot;NT$&quot;#,##0.00;[Red]\-&quot;NT$&quot;#,##0.00"/>
    <numFmt numFmtId="176" formatCode="_-&quot;NT$&quot;* #,##0_-;\-&quot;NT$&quot;* #,##0_-;_-&quot;NT$&quot;* &quot;-&quot;_-;_-@_-"/>
    <numFmt numFmtId="177" formatCode="_-* #,##0_-;\-* #,##0_-;_-* &quot;-&quot;_-;_-@_-"/>
    <numFmt numFmtId="178" formatCode="_-&quot;NT$&quot;* #,##0.00_-;\-&quot;NT$&quot;* #,##0.00_-;_-&quot;NT$&quot;* &quot;-&quot;??_-;_-@_-"/>
    <numFmt numFmtId="179" formatCode="_-* #,##0.00_-;\-* #,##0.00_-;_-* &quot;-&quot;??_-;_-@_-"/>
    <numFmt numFmtId="180" formatCode="&quot;RM&quot;#,##0_);\(&quot;RM&quot;#,##0\)"/>
    <numFmt numFmtId="181" formatCode="&quot;RM&quot;#,##0_);[Red]\(&quot;RM&quot;#,##0\)"/>
    <numFmt numFmtId="182" formatCode="&quot;RM&quot;#,##0.00_);\(&quot;RM&quot;#,##0.00\)"/>
    <numFmt numFmtId="183" formatCode="&quot;RM&quot;#,##0.00_);[Red]\(&quot;RM&quot;#,##0.00\)"/>
    <numFmt numFmtId="184" formatCode="_(&quot;RM&quot;* #,##0_);_(&quot;RM&quot;* \(#,##0\);_(&quot;RM&quot;* &quot;-&quot;_);_(@_)"/>
    <numFmt numFmtId="185" formatCode="_(&quot;RM&quot;* #,##0.00_);_(&quot;RM&quot;* \(#,##0.00\);_(&quot;RM&quot;* &quot;-&quot;??_);_(@_)"/>
    <numFmt numFmtId="186" formatCode="_(* #,##0.0_);_(* \(#,##0.0\);_(* &quot;-&quot;??_);_(@_)"/>
    <numFmt numFmtId="187" formatCode="_(* #,##0_);_(* \(#,##0\);_(* &quot;-&quot;??_);_(@_)"/>
    <numFmt numFmtId="188" formatCode="_(* #,##0.0_);_(* \(#,##0.0\);_(* &quot;-&quot;_);_(@_)"/>
    <numFmt numFmtId="189" formatCode="#,##0.0"/>
    <numFmt numFmtId="190" formatCode="_(* #,##0.0_);_(* \(#,##0.0\);_(* &quot;-&quot;?_);_(@_)"/>
    <numFmt numFmtId="191" formatCode="_(* #,##0.000_);_(* \(#,##0.000\);_(* &quot;-&quot;??_);_(@_)"/>
    <numFmt numFmtId="192" formatCode="_(* #,##0.0000_);_(* \(#,##0.0000\);_(* &quot;-&quot;??_);_(@_)"/>
    <numFmt numFmtId="193" formatCode="0.0%"/>
    <numFmt numFmtId="194" formatCode="0.000%"/>
    <numFmt numFmtId="195" formatCode="0.0000%"/>
    <numFmt numFmtId="196" formatCode="0.00000%"/>
    <numFmt numFmtId="197" formatCode="0.000000%"/>
    <numFmt numFmtId="198" formatCode="0.0000000%"/>
    <numFmt numFmtId="199" formatCode="0.00000000%"/>
    <numFmt numFmtId="200" formatCode="_(* #,##0.00_);_(* \(#,##0.00\);_(* &quot;-&quot;_);_(@_)"/>
    <numFmt numFmtId="201" formatCode="&quot;Yes&quot;;&quot;Yes&quot;;&quot;No&quot;"/>
    <numFmt numFmtId="202" formatCode="&quot;True&quot;;&quot;True&quot;;&quot;False&quot;"/>
    <numFmt numFmtId="203" formatCode="&quot;On&quot;;&quot;On&quot;;&quot;Off&quot;"/>
    <numFmt numFmtId="204" formatCode="0.00000000"/>
    <numFmt numFmtId="205" formatCode="0.0000000"/>
    <numFmt numFmtId="206" formatCode="0.000000"/>
    <numFmt numFmtId="207" formatCode="0.00000"/>
    <numFmt numFmtId="208" formatCode="0.0000"/>
    <numFmt numFmtId="209" formatCode="0.000"/>
    <numFmt numFmtId="210" formatCode="#,##0.0_);\(#,##0.0\)"/>
    <numFmt numFmtId="211" formatCode="0.0"/>
    <numFmt numFmtId="212" formatCode="[$€-2]\ #,##0.00_);[Red]\([$€-2]\ #,##0.00\)"/>
    <numFmt numFmtId="213" formatCode="0.00_);[Red]\(0.00\)"/>
    <numFmt numFmtId="214" formatCode="#,##0.000000000_);\(#,##0.000000000\)"/>
  </numFmts>
  <fonts count="20">
    <font>
      <sz val="10"/>
      <name val="Arial Narrow"/>
      <family val="0"/>
    </font>
    <font>
      <b/>
      <sz val="10"/>
      <name val="Arial Narrow"/>
      <family val="2"/>
    </font>
    <font>
      <i/>
      <sz val="10"/>
      <name val="Arial Narrow"/>
      <family val="2"/>
    </font>
    <font>
      <b/>
      <sz val="12"/>
      <name val="Arial Narrow"/>
      <family val="2"/>
    </font>
    <font>
      <b/>
      <sz val="18"/>
      <name val="Arial Narrow"/>
      <family val="2"/>
    </font>
    <font>
      <sz val="8"/>
      <name val="Arial Narrow"/>
      <family val="2"/>
    </font>
    <font>
      <b/>
      <sz val="11"/>
      <name val="Arial Narrow"/>
      <family val="2"/>
    </font>
    <font>
      <sz val="10"/>
      <color indexed="10"/>
      <name val="Arial Narrow"/>
      <family val="2"/>
    </font>
    <font>
      <u val="single"/>
      <sz val="15"/>
      <color indexed="12"/>
      <name val="Arial Narrow"/>
      <family val="0"/>
    </font>
    <font>
      <u val="single"/>
      <sz val="15"/>
      <color indexed="36"/>
      <name val="Arial Narrow"/>
      <family val="0"/>
    </font>
    <font>
      <vertAlign val="superscript"/>
      <sz val="10"/>
      <name val="Arial Narrow"/>
      <family val="2"/>
    </font>
    <font>
      <b/>
      <sz val="9"/>
      <name val="Arial"/>
      <family val="2"/>
    </font>
    <font>
      <sz val="12"/>
      <name val="Tms Rmn"/>
      <family val="0"/>
    </font>
    <font>
      <sz val="9"/>
      <name val="Arial Narrow"/>
      <family val="2"/>
    </font>
    <font>
      <u val="single"/>
      <sz val="10"/>
      <name val="Arial Narrow"/>
      <family val="2"/>
    </font>
    <font>
      <u val="singleAccounting"/>
      <sz val="10"/>
      <name val="Arial Narrow"/>
      <family val="2"/>
    </font>
    <font>
      <sz val="10"/>
      <color indexed="48"/>
      <name val="Arial Narrow"/>
      <family val="2"/>
    </font>
    <font>
      <u val="single"/>
      <sz val="10"/>
      <color indexed="8"/>
      <name val="Arial Narrow"/>
      <family val="2"/>
    </font>
    <font>
      <sz val="10"/>
      <color indexed="8"/>
      <name val="Arial Narrow"/>
      <family val="2"/>
    </font>
    <font>
      <sz val="10"/>
      <name val="Helv"/>
      <family val="2"/>
    </font>
  </fonts>
  <fills count="3">
    <fill>
      <patternFill/>
    </fill>
    <fill>
      <patternFill patternType="gray125"/>
    </fill>
    <fill>
      <patternFill patternType="solid">
        <fgColor indexed="13"/>
        <bgColor indexed="64"/>
      </patternFill>
    </fill>
  </fills>
  <borders count="11">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s>
  <cellStyleXfs count="23">
    <xf numFmtId="0" fontId="19"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03">
    <xf numFmtId="0" fontId="0" fillId="0" borderId="0" xfId="0" applyAlignment="1">
      <alignment/>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 fillId="0" borderId="0" xfId="0" applyFont="1" applyBorder="1" applyAlignment="1">
      <alignment vertical="center"/>
    </xf>
    <xf numFmtId="14" fontId="1" fillId="0" borderId="0" xfId="0" applyNumberFormat="1" applyFont="1" applyBorder="1" applyAlignment="1" quotePrefix="1">
      <alignment horizontal="center" vertical="center"/>
    </xf>
    <xf numFmtId="0" fontId="1" fillId="0" borderId="0" xfId="0" applyFont="1" applyAlignment="1">
      <alignment horizontal="center"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Alignment="1">
      <alignment/>
    </xf>
    <xf numFmtId="187"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187" fontId="0" fillId="0" borderId="0" xfId="15" applyNumberFormat="1" applyFont="1" applyAlignment="1">
      <alignment/>
    </xf>
    <xf numFmtId="0" fontId="0" fillId="0" borderId="0" xfId="0" applyFont="1" applyBorder="1" applyAlignment="1">
      <alignment/>
    </xf>
    <xf numFmtId="0" fontId="0" fillId="0" borderId="0" xfId="0" applyFont="1" applyFill="1" applyAlignment="1">
      <alignment/>
    </xf>
    <xf numFmtId="188" fontId="0" fillId="0" borderId="0" xfId="0" applyNumberFormat="1" applyFont="1" applyBorder="1" applyAlignment="1">
      <alignment horizontal="center" vertical="center"/>
    </xf>
    <xf numFmtId="169" fontId="0" fillId="0" borderId="0" xfId="0" applyNumberFormat="1" applyFont="1" applyAlignment="1">
      <alignment/>
    </xf>
    <xf numFmtId="169" fontId="0" fillId="0" borderId="0" xfId="0" applyNumberFormat="1" applyFont="1" applyBorder="1" applyAlignment="1">
      <alignment/>
    </xf>
    <xf numFmtId="0" fontId="0" fillId="0" borderId="0" xfId="0" applyFont="1" applyAlignment="1">
      <alignment horizontal="center" vertical="top"/>
    </xf>
    <xf numFmtId="0" fontId="0" fillId="0" borderId="0" xfId="0" applyFont="1" applyBorder="1" applyAlignment="1">
      <alignment horizontal="center"/>
    </xf>
    <xf numFmtId="0" fontId="6" fillId="0" borderId="0" xfId="0" applyFont="1" applyAlignment="1">
      <alignment vertical="center"/>
    </xf>
    <xf numFmtId="171" fontId="0" fillId="0" borderId="0" xfId="0" applyNumberFormat="1" applyFont="1" applyAlignment="1">
      <alignment/>
    </xf>
    <xf numFmtId="187" fontId="0" fillId="0" borderId="0" xfId="0" applyNumberFormat="1" applyFont="1" applyAlignment="1">
      <alignment/>
    </xf>
    <xf numFmtId="0" fontId="1" fillId="0" borderId="0" xfId="0" applyFont="1" applyFill="1" applyAlignment="1">
      <alignment horizontal="center"/>
    </xf>
    <xf numFmtId="0" fontId="10" fillId="0" borderId="0" xfId="0" applyFont="1" applyAlignment="1">
      <alignment horizontal="justify" vertical="top"/>
    </xf>
    <xf numFmtId="0" fontId="0" fillId="0" borderId="0" xfId="0" applyFont="1" applyAlignment="1">
      <alignment horizontal="left"/>
    </xf>
    <xf numFmtId="0" fontId="10" fillId="0" borderId="0" xfId="0" applyFont="1" applyAlignment="1">
      <alignment horizontal="left" vertical="top"/>
    </xf>
    <xf numFmtId="0" fontId="7" fillId="0" borderId="0" xfId="0" applyFont="1" applyFill="1" applyAlignment="1">
      <alignment/>
    </xf>
    <xf numFmtId="0" fontId="0" fillId="0" borderId="0" xfId="0" applyFont="1" applyFill="1" applyAlignment="1">
      <alignment horizontal="center"/>
    </xf>
    <xf numFmtId="0" fontId="1" fillId="0" borderId="0" xfId="0" applyFont="1" applyFill="1" applyAlignment="1">
      <alignment/>
    </xf>
    <xf numFmtId="0" fontId="0" fillId="0" borderId="0" xfId="0" applyFont="1" applyFill="1" applyAlignment="1">
      <alignment vertical="top"/>
    </xf>
    <xf numFmtId="0" fontId="0" fillId="0" borderId="0" xfId="0" applyFont="1" applyFill="1" applyBorder="1" applyAlignment="1">
      <alignment/>
    </xf>
    <xf numFmtId="38" fontId="0" fillId="0" borderId="0" xfId="0" applyNumberFormat="1" applyFont="1" applyAlignment="1">
      <alignment/>
    </xf>
    <xf numFmtId="38" fontId="11" fillId="0" borderId="0" xfId="19" applyNumberFormat="1" applyFont="1" applyFill="1" applyBorder="1" applyAlignment="1" applyProtection="1">
      <alignment horizontal="left" indent="1"/>
      <protection locked="0"/>
    </xf>
    <xf numFmtId="0" fontId="13" fillId="0" borderId="0" xfId="0" applyFont="1" applyBorder="1" applyAlignment="1">
      <alignment vertical="center"/>
    </xf>
    <xf numFmtId="187" fontId="0" fillId="0" borderId="0" xfId="15" applyNumberFormat="1"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xf>
    <xf numFmtId="0" fontId="0" fillId="0" borderId="0" xfId="0" applyFont="1" applyFill="1" applyBorder="1" applyAlignment="1">
      <alignment horizontal="center"/>
    </xf>
    <xf numFmtId="0" fontId="1" fillId="0" borderId="1" xfId="0" applyFont="1" applyFill="1" applyBorder="1" applyAlignment="1">
      <alignment horizontal="center"/>
    </xf>
    <xf numFmtId="171" fontId="0" fillId="0" borderId="0" xfId="15" applyFont="1" applyAlignment="1">
      <alignment/>
    </xf>
    <xf numFmtId="38" fontId="0" fillId="0" borderId="0" xfId="19" applyNumberFormat="1" applyFont="1" applyFill="1" applyBorder="1" applyAlignment="1" applyProtection="1">
      <alignment/>
      <protection locked="0"/>
    </xf>
    <xf numFmtId="38" fontId="0" fillId="0" borderId="0" xfId="19" applyNumberFormat="1" applyFont="1" applyFill="1" applyBorder="1" applyAlignment="1" applyProtection="1">
      <alignment horizontal="left" indent="1"/>
      <protection locked="0"/>
    </xf>
    <xf numFmtId="169" fontId="0" fillId="0" borderId="0" xfId="0" applyNumberFormat="1" applyFont="1" applyBorder="1" applyAlignment="1">
      <alignment vertical="center"/>
    </xf>
    <xf numFmtId="0" fontId="1" fillId="0" borderId="0" xfId="0" applyFont="1" applyFill="1" applyAlignment="1">
      <alignment horizontal="center" vertical="top"/>
    </xf>
    <xf numFmtId="187" fontId="0" fillId="0" borderId="0" xfId="15" applyNumberFormat="1" applyFont="1" applyFill="1" applyAlignment="1">
      <alignment/>
    </xf>
    <xf numFmtId="187" fontId="0" fillId="0" borderId="0" xfId="0" applyNumberFormat="1" applyFont="1" applyFill="1" applyAlignment="1">
      <alignment/>
    </xf>
    <xf numFmtId="38" fontId="0" fillId="0" borderId="0" xfId="0" applyNumberFormat="1" applyFont="1" applyFill="1" applyAlignment="1">
      <alignment/>
    </xf>
    <xf numFmtId="0" fontId="1" fillId="0" borderId="0" xfId="0" applyFont="1" applyFill="1" applyBorder="1" applyAlignment="1">
      <alignment horizontal="left" vertical="center"/>
    </xf>
    <xf numFmtId="0" fontId="0" fillId="0" borderId="0" xfId="0" applyFont="1" applyFill="1" applyBorder="1" applyAlignment="1">
      <alignment vertical="center"/>
    </xf>
    <xf numFmtId="0" fontId="1" fillId="0" borderId="0" xfId="0" applyFont="1" applyFill="1" applyBorder="1" applyAlignment="1">
      <alignment horizontal="center" vertical="center"/>
    </xf>
    <xf numFmtId="187" fontId="0" fillId="0" borderId="0" xfId="15" applyNumberFormat="1"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Font="1" applyFill="1" applyAlignment="1">
      <alignment horizontal="justify" vertical="top" wrapText="1"/>
    </xf>
    <xf numFmtId="37" fontId="0" fillId="0" borderId="0" xfId="0" applyNumberFormat="1" applyFont="1" applyFill="1" applyAlignment="1">
      <alignment/>
    </xf>
    <xf numFmtId="0" fontId="0" fillId="0" borderId="1" xfId="0" applyFont="1" applyBorder="1" applyAlignment="1">
      <alignment/>
    </xf>
    <xf numFmtId="0" fontId="1" fillId="0" borderId="0" xfId="0" applyFont="1" applyFill="1" applyAlignment="1">
      <alignment vertical="top"/>
    </xf>
    <xf numFmtId="0" fontId="1" fillId="0" borderId="2" xfId="0" applyFont="1" applyFill="1" applyBorder="1" applyAlignment="1">
      <alignment horizontal="center"/>
    </xf>
    <xf numFmtId="0" fontId="0" fillId="0" borderId="0" xfId="0" applyFont="1" applyFill="1" applyAlignment="1">
      <alignment horizontal="justify" vertical="top"/>
    </xf>
    <xf numFmtId="0" fontId="0" fillId="0" borderId="0" xfId="0" applyFill="1" applyAlignment="1">
      <alignment horizontal="justify" vertical="top" wrapText="1"/>
    </xf>
    <xf numFmtId="0" fontId="0" fillId="0" borderId="0" xfId="0" applyFont="1" applyFill="1" applyBorder="1" applyAlignment="1">
      <alignment vertical="top"/>
    </xf>
    <xf numFmtId="0" fontId="7" fillId="0" borderId="0" xfId="0" applyFont="1" applyFill="1" applyAlignment="1">
      <alignment horizontal="justify" vertical="top"/>
    </xf>
    <xf numFmtId="15" fontId="0" fillId="0" borderId="0" xfId="0" applyNumberFormat="1" applyFont="1" applyFill="1" applyBorder="1" applyAlignment="1">
      <alignment/>
    </xf>
    <xf numFmtId="0" fontId="0" fillId="0" borderId="0" xfId="0" applyFont="1" applyFill="1" applyBorder="1" applyAlignment="1">
      <alignment/>
    </xf>
    <xf numFmtId="0" fontId="0" fillId="2" borderId="0" xfId="0" applyFont="1" applyFill="1" applyAlignment="1">
      <alignment/>
    </xf>
    <xf numFmtId="0" fontId="0" fillId="0" borderId="0" xfId="0" applyFont="1" applyFill="1" applyBorder="1" applyAlignment="1">
      <alignment horizontal="justify" vertical="justify" wrapText="1"/>
    </xf>
    <xf numFmtId="0" fontId="1" fillId="0" borderId="0" xfId="0" applyFont="1" applyFill="1" applyAlignment="1">
      <alignment/>
    </xf>
    <xf numFmtId="0" fontId="0" fillId="0" borderId="1" xfId="0" applyFont="1" applyFill="1" applyBorder="1" applyAlignment="1">
      <alignment/>
    </xf>
    <xf numFmtId="0" fontId="1" fillId="0" borderId="1" xfId="0" applyFont="1" applyFill="1" applyBorder="1" applyAlignment="1" quotePrefix="1">
      <alignment horizontal="center"/>
    </xf>
    <xf numFmtId="0" fontId="0" fillId="0" borderId="0" xfId="0" applyAlignment="1">
      <alignment horizontal="justify" vertical="top" wrapText="1"/>
    </xf>
    <xf numFmtId="0" fontId="0" fillId="0" borderId="0" xfId="0" applyFont="1" applyFill="1" applyAlignment="1">
      <alignment horizontal="left"/>
    </xf>
    <xf numFmtId="0" fontId="1" fillId="0" borderId="0" xfId="0" applyFont="1" applyFill="1" applyBorder="1" applyAlignment="1">
      <alignment horizontal="center" vertical="top" wrapText="1"/>
    </xf>
    <xf numFmtId="14" fontId="1" fillId="0" borderId="0" xfId="0" applyNumberFormat="1" applyFont="1" applyFill="1" applyBorder="1" applyAlignment="1" quotePrefix="1">
      <alignment horizontal="center" vertical="center"/>
    </xf>
    <xf numFmtId="0" fontId="14" fillId="0" borderId="0" xfId="0" applyFont="1" applyFill="1" applyAlignment="1">
      <alignment/>
    </xf>
    <xf numFmtId="38" fontId="0" fillId="0" borderId="0" xfId="0" applyNumberFormat="1" applyFont="1" applyFill="1" applyBorder="1" applyAlignment="1">
      <alignment/>
    </xf>
    <xf numFmtId="0" fontId="0" fillId="0" borderId="0" xfId="0" applyFill="1" applyAlignment="1">
      <alignment/>
    </xf>
    <xf numFmtId="38" fontId="0" fillId="0" borderId="1" xfId="0" applyNumberFormat="1" applyFont="1" applyFill="1" applyBorder="1" applyAlignment="1">
      <alignment/>
    </xf>
    <xf numFmtId="0" fontId="0" fillId="0" borderId="0" xfId="0" applyFill="1" applyBorder="1" applyAlignment="1">
      <alignment/>
    </xf>
    <xf numFmtId="38" fontId="0" fillId="0" borderId="0" xfId="0" applyNumberFormat="1" applyFill="1" applyBorder="1" applyAlignment="1">
      <alignment/>
    </xf>
    <xf numFmtId="38" fontId="0" fillId="0" borderId="2" xfId="0" applyNumberFormat="1" applyFont="1" applyFill="1" applyBorder="1" applyAlignment="1">
      <alignment/>
    </xf>
    <xf numFmtId="0" fontId="0" fillId="0" borderId="0" xfId="0" applyFont="1" applyFill="1" applyBorder="1" applyAlignment="1">
      <alignment horizontal="left" vertical="center"/>
    </xf>
    <xf numFmtId="169" fontId="0" fillId="0" borderId="0" xfId="0" applyFont="1" applyAlignment="1">
      <alignment/>
    </xf>
    <xf numFmtId="169" fontId="0" fillId="0" borderId="0" xfId="0" applyFont="1" applyFill="1" applyAlignment="1">
      <alignment/>
    </xf>
    <xf numFmtId="171" fontId="10" fillId="0" borderId="0" xfId="0" applyNumberFormat="1" applyFont="1" applyFill="1" applyBorder="1" applyAlignment="1">
      <alignment horizontal="left" vertical="top"/>
    </xf>
    <xf numFmtId="200" fontId="0" fillId="0" borderId="0" xfId="0" applyNumberFormat="1" applyFont="1" applyFill="1" applyBorder="1" applyAlignment="1">
      <alignment horizontal="center" vertical="center"/>
    </xf>
    <xf numFmtId="169" fontId="0" fillId="0" borderId="0" xfId="0" applyNumberFormat="1" applyFont="1" applyFill="1" applyBorder="1" applyAlignment="1">
      <alignment horizontal="center" vertical="center"/>
    </xf>
    <xf numFmtId="187" fontId="0" fillId="0" borderId="0" xfId="0" applyNumberFormat="1" applyFont="1" applyFill="1" applyBorder="1" applyAlignment="1">
      <alignment/>
    </xf>
    <xf numFmtId="187" fontId="0" fillId="0" borderId="3" xfId="15" applyNumberFormat="1" applyFont="1" applyFill="1" applyBorder="1" applyAlignment="1">
      <alignment/>
    </xf>
    <xf numFmtId="187" fontId="0" fillId="0" borderId="4" xfId="15" applyNumberFormat="1" applyFont="1" applyFill="1" applyBorder="1" applyAlignment="1">
      <alignment/>
    </xf>
    <xf numFmtId="169" fontId="1" fillId="0" borderId="0" xfId="0" applyFont="1" applyFill="1" applyAlignment="1">
      <alignment/>
    </xf>
    <xf numFmtId="169" fontId="15" fillId="0" borderId="0" xfId="0" applyFont="1" applyFill="1" applyAlignment="1">
      <alignment/>
    </xf>
    <xf numFmtId="0" fontId="1" fillId="0" borderId="0" xfId="0" applyFont="1" applyFill="1" applyBorder="1" applyAlignment="1" quotePrefix="1">
      <alignment horizontal="center"/>
    </xf>
    <xf numFmtId="0" fontId="1" fillId="0" borderId="0" xfId="0" applyFont="1" applyFill="1" applyBorder="1" applyAlignment="1">
      <alignment horizontal="right" vertical="center"/>
    </xf>
    <xf numFmtId="187" fontId="0" fillId="0" borderId="1" xfId="0" applyNumberFormat="1" applyFont="1" applyFill="1" applyBorder="1" applyAlignment="1">
      <alignment/>
    </xf>
    <xf numFmtId="187" fontId="0" fillId="0" borderId="0" xfId="15" applyNumberFormat="1" applyFont="1" applyFill="1" applyAlignment="1">
      <alignment horizontal="center"/>
    </xf>
    <xf numFmtId="187" fontId="0" fillId="0" borderId="5" xfId="15" applyNumberFormat="1" applyFont="1" applyFill="1" applyBorder="1" applyAlignment="1">
      <alignment horizontal="center" vertical="center"/>
    </xf>
    <xf numFmtId="187" fontId="0" fillId="0" borderId="3" xfId="15" applyNumberFormat="1" applyFont="1" applyFill="1" applyBorder="1" applyAlignment="1">
      <alignment horizontal="center" vertical="center"/>
    </xf>
    <xf numFmtId="187" fontId="0" fillId="0" borderId="0" xfId="0" applyNumberFormat="1" applyFont="1" applyFill="1" applyBorder="1" applyAlignment="1">
      <alignment horizontal="center" vertical="center"/>
    </xf>
    <xf numFmtId="187" fontId="0" fillId="0" borderId="6" xfId="0" applyNumberFormat="1" applyFont="1" applyFill="1" applyBorder="1" applyAlignment="1">
      <alignment horizontal="center" vertical="center"/>
    </xf>
    <xf numFmtId="37" fontId="0" fillId="0" borderId="3" xfId="15" applyNumberFormat="1" applyFont="1" applyFill="1" applyBorder="1" applyAlignment="1">
      <alignment horizontal="right"/>
    </xf>
    <xf numFmtId="37" fontId="0" fillId="0" borderId="4" xfId="15" applyNumberFormat="1" applyFont="1" applyFill="1" applyBorder="1" applyAlignment="1">
      <alignment/>
    </xf>
    <xf numFmtId="0" fontId="1" fillId="0" borderId="0" xfId="0" applyFont="1" applyFill="1" applyAlignment="1">
      <alignment horizontal="left"/>
    </xf>
    <xf numFmtId="0" fontId="1" fillId="0" borderId="0" xfId="0" applyFont="1" applyFill="1" applyBorder="1" applyAlignment="1" quotePrefix="1">
      <alignment horizontal="center" vertical="center" wrapText="1"/>
    </xf>
    <xf numFmtId="0" fontId="1" fillId="0" borderId="0" xfId="0" applyFont="1" applyAlignment="1" quotePrefix="1">
      <alignment/>
    </xf>
    <xf numFmtId="39" fontId="0" fillId="0" borderId="0" xfId="15" applyNumberFormat="1" applyFont="1" applyFill="1" applyAlignment="1">
      <alignment horizontal="right"/>
    </xf>
    <xf numFmtId="0" fontId="1" fillId="0" borderId="0" xfId="0" applyFont="1" applyFill="1" applyBorder="1" applyAlignment="1" quotePrefix="1">
      <alignment horizontal="left" vertical="center" wrapText="1"/>
    </xf>
    <xf numFmtId="0" fontId="1" fillId="0" borderId="0" xfId="0" applyFont="1" applyAlignment="1">
      <alignment/>
    </xf>
    <xf numFmtId="38" fontId="0" fillId="0" borderId="0" xfId="0" applyNumberFormat="1" applyFont="1" applyFill="1" applyBorder="1" applyAlignment="1">
      <alignment horizontal="right"/>
    </xf>
    <xf numFmtId="0" fontId="0" fillId="0" borderId="0" xfId="0" applyFont="1" applyFill="1" applyAlignment="1">
      <alignment horizontal="justify" vertical="justify"/>
    </xf>
    <xf numFmtId="0" fontId="0" fillId="0" borderId="0" xfId="0" applyFont="1" applyFill="1" applyAlignment="1">
      <alignment horizontal="left" vertical="top"/>
    </xf>
    <xf numFmtId="0" fontId="0" fillId="0" borderId="0" xfId="0" applyFont="1" applyFill="1" applyAlignment="1">
      <alignment vertical="top" wrapText="1"/>
    </xf>
    <xf numFmtId="169" fontId="0" fillId="0" borderId="3" xfId="0" applyFont="1" applyFill="1" applyBorder="1" applyAlignment="1">
      <alignment/>
    </xf>
    <xf numFmtId="0" fontId="0" fillId="0" borderId="0" xfId="0" applyFont="1" applyFill="1" applyBorder="1" applyAlignment="1">
      <alignment horizontal="center" vertical="center"/>
    </xf>
    <xf numFmtId="169" fontId="0" fillId="0" borderId="0" xfId="0" applyFont="1" applyFill="1" applyBorder="1" applyAlignment="1">
      <alignment/>
    </xf>
    <xf numFmtId="37" fontId="0" fillId="0" borderId="0" xfId="0" applyNumberFormat="1" applyFont="1" applyAlignment="1">
      <alignment/>
    </xf>
    <xf numFmtId="0" fontId="17" fillId="0" borderId="0" xfId="0" applyFont="1" applyFill="1" applyAlignment="1">
      <alignment/>
    </xf>
    <xf numFmtId="0" fontId="0" fillId="0" borderId="0" xfId="0" applyNumberFormat="1" applyFont="1" applyFill="1" applyAlignment="1">
      <alignment/>
    </xf>
    <xf numFmtId="0" fontId="1" fillId="0" borderId="1" xfId="0" applyFont="1" applyFill="1" applyBorder="1" applyAlignment="1">
      <alignment horizontal="center" vertical="top"/>
    </xf>
    <xf numFmtId="0" fontId="1" fillId="0" borderId="0" xfId="0" applyFont="1" applyFill="1" applyBorder="1" applyAlignment="1">
      <alignment vertical="top"/>
    </xf>
    <xf numFmtId="0" fontId="0" fillId="0" borderId="1" xfId="0" applyFont="1" applyFill="1" applyBorder="1" applyAlignment="1">
      <alignment vertical="top"/>
    </xf>
    <xf numFmtId="0" fontId="14" fillId="0" borderId="0" xfId="0" applyFont="1" applyFill="1" applyAlignment="1">
      <alignment vertical="top"/>
    </xf>
    <xf numFmtId="39" fontId="0" fillId="0" borderId="0" xfId="0" applyNumberFormat="1" applyFont="1" applyFill="1" applyAlignment="1">
      <alignment/>
    </xf>
    <xf numFmtId="40" fontId="0" fillId="0" borderId="0" xfId="0" applyNumberFormat="1" applyFont="1" applyFill="1" applyAlignment="1">
      <alignment/>
    </xf>
    <xf numFmtId="187" fontId="0" fillId="0" borderId="0" xfId="0" applyNumberFormat="1" applyAlignment="1">
      <alignment horizontal="justify" vertical="top" wrapText="1"/>
    </xf>
    <xf numFmtId="0" fontId="0" fillId="0" borderId="0" xfId="0" applyFont="1" applyFill="1" applyAlignment="1">
      <alignment horizontal="center" vertical="top"/>
    </xf>
    <xf numFmtId="15" fontId="0" fillId="0" borderId="0" xfId="0" applyNumberFormat="1" applyFont="1" applyFill="1" applyAlignment="1" quotePrefix="1">
      <alignment horizontal="left"/>
    </xf>
    <xf numFmtId="38" fontId="0" fillId="0" borderId="0" xfId="0" applyNumberFormat="1" applyFont="1" applyFill="1" applyAlignment="1">
      <alignment horizontal="center"/>
    </xf>
    <xf numFmtId="3" fontId="0" fillId="0" borderId="0" xfId="0" applyNumberFormat="1" applyFont="1" applyFill="1" applyAlignment="1">
      <alignment horizontal="center"/>
    </xf>
    <xf numFmtId="40" fontId="0" fillId="0" borderId="1" xfId="0" applyNumberFormat="1" applyFont="1" applyFill="1" applyBorder="1" applyAlignment="1">
      <alignment horizontal="center"/>
    </xf>
    <xf numFmtId="40" fontId="7" fillId="0" borderId="1" xfId="0" applyNumberFormat="1" applyFont="1" applyFill="1" applyBorder="1" applyAlignment="1">
      <alignment horizontal="center"/>
    </xf>
    <xf numFmtId="213" fontId="0" fillId="0" borderId="1" xfId="0" applyNumberFormat="1" applyFont="1" applyFill="1" applyBorder="1" applyAlignment="1">
      <alignment horizontal="center"/>
    </xf>
    <xf numFmtId="0" fontId="1" fillId="0" borderId="0" xfId="0" applyFont="1" applyFill="1" applyBorder="1" applyAlignment="1">
      <alignment horizontal="center" vertical="top"/>
    </xf>
    <xf numFmtId="38" fontId="0" fillId="0" borderId="0" xfId="0" applyNumberFormat="1" applyFont="1" applyFill="1" applyAlignment="1">
      <alignment horizontal="center" vertical="top"/>
    </xf>
    <xf numFmtId="0" fontId="0" fillId="0" borderId="0" xfId="0" applyFont="1" applyFill="1" applyBorder="1" applyAlignment="1">
      <alignment horizontal="center" vertical="top"/>
    </xf>
    <xf numFmtId="38" fontId="0" fillId="0" borderId="0" xfId="0" applyNumberFormat="1" applyFont="1" applyFill="1" applyBorder="1" applyAlignment="1">
      <alignment horizontal="center" vertical="top"/>
    </xf>
    <xf numFmtId="3" fontId="1" fillId="0" borderId="6" xfId="0" applyNumberFormat="1" applyFont="1" applyFill="1" applyBorder="1" applyAlignment="1">
      <alignment horizontal="center"/>
    </xf>
    <xf numFmtId="38" fontId="1" fillId="0" borderId="6" xfId="0" applyNumberFormat="1" applyFont="1" applyFill="1" applyBorder="1" applyAlignment="1">
      <alignment vertical="top"/>
    </xf>
    <xf numFmtId="169" fontId="0" fillId="0" borderId="0" xfId="0" applyNumberFormat="1" applyFont="1" applyFill="1" applyAlignment="1">
      <alignment/>
    </xf>
    <xf numFmtId="0" fontId="18" fillId="0" borderId="0" xfId="0" applyFont="1" applyAlignment="1">
      <alignment/>
    </xf>
    <xf numFmtId="0" fontId="1" fillId="0" borderId="0" xfId="0" applyFont="1" applyFill="1" applyBorder="1" applyAlignment="1">
      <alignment horizontal="right" vertical="top"/>
    </xf>
    <xf numFmtId="169" fontId="0" fillId="0" borderId="7" xfId="0" applyNumberFormat="1" applyFont="1" applyFill="1" applyBorder="1" applyAlignment="1">
      <alignment horizontal="center" vertical="center"/>
    </xf>
    <xf numFmtId="188" fontId="0" fillId="0" borderId="0" xfId="0" applyNumberFormat="1" applyFont="1" applyFill="1" applyBorder="1" applyAlignment="1">
      <alignment horizontal="center" vertical="center"/>
    </xf>
    <xf numFmtId="169" fontId="0" fillId="0" borderId="8" xfId="0" applyNumberFormat="1" applyFont="1" applyFill="1" applyBorder="1" applyAlignment="1">
      <alignment horizontal="center" vertical="center"/>
    </xf>
    <xf numFmtId="169" fontId="0" fillId="0" borderId="9" xfId="0" applyNumberFormat="1" applyFont="1" applyFill="1" applyBorder="1" applyAlignment="1">
      <alignment horizontal="center" vertical="center"/>
    </xf>
    <xf numFmtId="169" fontId="0" fillId="0" borderId="3" xfId="0" applyNumberFormat="1" applyFont="1" applyFill="1" applyBorder="1" applyAlignment="1">
      <alignment horizontal="center" vertical="center"/>
    </xf>
    <xf numFmtId="169" fontId="0" fillId="0" borderId="10" xfId="0" applyNumberFormat="1" applyFont="1" applyFill="1" applyBorder="1" applyAlignment="1">
      <alignment horizontal="center" vertical="center"/>
    </xf>
    <xf numFmtId="37" fontId="0" fillId="0" borderId="7" xfId="15" applyNumberFormat="1" applyFont="1" applyFill="1" applyBorder="1" applyAlignment="1">
      <alignment horizontal="right" vertical="center"/>
    </xf>
    <xf numFmtId="169" fontId="0" fillId="0" borderId="6" xfId="0" applyNumberFormat="1" applyFont="1" applyFill="1" applyBorder="1" applyAlignment="1">
      <alignment horizontal="center" vertical="center"/>
    </xf>
    <xf numFmtId="169" fontId="0" fillId="0" borderId="4" xfId="0" applyNumberFormat="1" applyFont="1" applyFill="1" applyBorder="1" applyAlignment="1">
      <alignment horizontal="center" vertical="center"/>
    </xf>
    <xf numFmtId="171" fontId="10" fillId="0" borderId="0" xfId="0" applyNumberFormat="1" applyFont="1" applyFill="1" applyBorder="1" applyAlignment="1">
      <alignment horizontal="right" vertical="top"/>
    </xf>
    <xf numFmtId="171" fontId="0" fillId="0" borderId="0" xfId="0" applyNumberFormat="1" applyFont="1" applyFill="1" applyBorder="1" applyAlignment="1">
      <alignment horizontal="center" vertical="center"/>
    </xf>
    <xf numFmtId="38" fontId="0" fillId="0" borderId="0" xfId="15" applyNumberFormat="1" applyFont="1" applyFill="1" applyBorder="1" applyAlignment="1">
      <alignment horizontal="right" vertical="center"/>
    </xf>
    <xf numFmtId="37" fontId="0" fillId="0" borderId="3" xfId="0" applyNumberFormat="1" applyFont="1" applyFill="1" applyBorder="1" applyAlignment="1">
      <alignment horizontal="right"/>
    </xf>
    <xf numFmtId="0" fontId="18" fillId="0" borderId="0" xfId="0" applyFont="1" applyFill="1" applyAlignment="1">
      <alignment/>
    </xf>
    <xf numFmtId="171" fontId="0" fillId="0" borderId="0" xfId="15" applyFont="1" applyFill="1" applyAlignment="1">
      <alignment/>
    </xf>
    <xf numFmtId="171" fontId="0" fillId="0" borderId="0" xfId="15" applyFont="1" applyFill="1" applyBorder="1" applyAlignment="1">
      <alignment horizontal="center" vertical="center"/>
    </xf>
    <xf numFmtId="0" fontId="0" fillId="0" borderId="3" xfId="0" applyFont="1" applyFill="1" applyBorder="1" applyAlignment="1">
      <alignment/>
    </xf>
    <xf numFmtId="37" fontId="0" fillId="0" borderId="0" xfId="0" applyNumberFormat="1" applyFont="1" applyFill="1" applyBorder="1" applyAlignment="1">
      <alignment horizontal="right"/>
    </xf>
    <xf numFmtId="214" fontId="1" fillId="0" borderId="0" xfId="0" applyNumberFormat="1" applyFont="1" applyFill="1" applyBorder="1" applyAlignment="1">
      <alignment horizontal="center" vertical="center"/>
    </xf>
    <xf numFmtId="37" fontId="0" fillId="0" borderId="0" xfId="0" applyNumberFormat="1" applyFont="1" applyFill="1" applyBorder="1" applyAlignment="1">
      <alignment/>
    </xf>
    <xf numFmtId="38" fontId="0" fillId="0" borderId="0" xfId="0" applyNumberFormat="1" applyFill="1" applyAlignment="1">
      <alignment/>
    </xf>
    <xf numFmtId="38" fontId="0" fillId="0" borderId="0" xfId="0" applyNumberFormat="1" applyFill="1" applyAlignment="1">
      <alignment horizontal="center"/>
    </xf>
    <xf numFmtId="38" fontId="0" fillId="0" borderId="0" xfId="0" applyNumberFormat="1" applyFont="1" applyFill="1" applyBorder="1" applyAlignment="1">
      <alignment horizontal="center"/>
    </xf>
    <xf numFmtId="38" fontId="0" fillId="0" borderId="0" xfId="0" applyNumberFormat="1" applyFill="1" applyBorder="1" applyAlignment="1">
      <alignment horizontal="center"/>
    </xf>
    <xf numFmtId="187" fontId="0" fillId="0" borderId="1" xfId="15" applyNumberFormat="1" applyFont="1" applyFill="1" applyBorder="1" applyAlignment="1">
      <alignment horizontal="center"/>
    </xf>
    <xf numFmtId="38" fontId="0" fillId="0" borderId="1" xfId="0" applyNumberFormat="1" applyFont="1" applyFill="1" applyBorder="1" applyAlignment="1">
      <alignment horizontal="center"/>
    </xf>
    <xf numFmtId="0" fontId="7" fillId="0" borderId="0" xfId="0" applyFont="1" applyFill="1" applyAlignment="1">
      <alignment horizontal="justify" vertical="top" wrapText="1"/>
    </xf>
    <xf numFmtId="2" fontId="0" fillId="0" borderId="0" xfId="0" applyNumberFormat="1" applyFont="1" applyFill="1" applyBorder="1" applyAlignment="1">
      <alignment horizontal="center" vertical="top"/>
    </xf>
    <xf numFmtId="213" fontId="0" fillId="0" borderId="0" xfId="0" applyNumberFormat="1" applyFont="1" applyFill="1" applyAlignment="1">
      <alignment horizontal="center"/>
    </xf>
    <xf numFmtId="2" fontId="1" fillId="0" borderId="6" xfId="0" applyNumberFormat="1" applyFont="1" applyFill="1" applyBorder="1" applyAlignment="1">
      <alignment horizontal="center"/>
    </xf>
    <xf numFmtId="0" fontId="0" fillId="0" borderId="0" xfId="0" applyFont="1" applyFill="1" applyAlignment="1" quotePrefix="1">
      <alignment horizontal="center"/>
    </xf>
    <xf numFmtId="0" fontId="0" fillId="0" borderId="0" xfId="0" applyFill="1" applyAlignment="1">
      <alignment horizontal="justify" vertical="justify"/>
    </xf>
    <xf numFmtId="0" fontId="1" fillId="0" borderId="0" xfId="0" applyFont="1" applyFill="1" applyAlignment="1">
      <alignment horizontal="center" vertical="top"/>
    </xf>
    <xf numFmtId="0" fontId="4" fillId="0" borderId="0" xfId="0" applyFont="1" applyFill="1" applyAlignment="1">
      <alignment horizontal="left" vertical="center"/>
    </xf>
    <xf numFmtId="0" fontId="5" fillId="0" borderId="0" xfId="0" applyFont="1" applyFill="1" applyAlignment="1">
      <alignment horizontal="center" vertical="center"/>
    </xf>
    <xf numFmtId="0" fontId="3" fillId="0" borderId="1" xfId="0" applyFont="1" applyFill="1" applyBorder="1" applyAlignment="1">
      <alignment horizontal="center" vertical="center"/>
    </xf>
    <xf numFmtId="0" fontId="6" fillId="0" borderId="0" xfId="0" applyFont="1" applyFill="1" applyAlignment="1">
      <alignment horizontal="center" vertical="center"/>
    </xf>
    <xf numFmtId="0" fontId="3" fillId="0" borderId="0" xfId="0" applyFont="1" applyFill="1" applyAlignment="1">
      <alignment horizontal="center" vertical="center"/>
    </xf>
    <xf numFmtId="0" fontId="1" fillId="0" borderId="0"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0" xfId="0" applyFont="1" applyFill="1" applyBorder="1" applyAlignment="1">
      <alignment horizontal="justify" vertical="justify" wrapText="1"/>
    </xf>
    <xf numFmtId="0" fontId="0" fillId="0" borderId="0" xfId="0" applyFont="1" applyFill="1" applyBorder="1" applyAlignment="1">
      <alignment horizontal="left" vertical="justify" wrapText="1"/>
    </xf>
    <xf numFmtId="0" fontId="5"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1" fillId="0" borderId="0" xfId="0" applyFont="1" applyAlignment="1">
      <alignment horizontal="center" vertical="top"/>
    </xf>
    <xf numFmtId="0" fontId="0" fillId="0" borderId="0" xfId="0" applyFont="1" applyAlignment="1">
      <alignment horizontal="center"/>
    </xf>
    <xf numFmtId="0" fontId="0" fillId="0" borderId="0" xfId="0" applyFont="1" applyAlignment="1">
      <alignment horizontal="justify" vertical="top" wrapText="1"/>
    </xf>
    <xf numFmtId="0" fontId="0" fillId="0" borderId="0" xfId="0" applyAlignment="1">
      <alignment horizontal="justify" vertical="top" wrapText="1"/>
    </xf>
    <xf numFmtId="0" fontId="0" fillId="0" borderId="0" xfId="0" applyFont="1" applyFill="1" applyAlignment="1">
      <alignment horizontal="justify" vertical="top" wrapText="1"/>
    </xf>
    <xf numFmtId="0" fontId="0" fillId="0" borderId="0" xfId="0" applyFill="1" applyAlignment="1">
      <alignment horizontal="justify" vertical="top" wrapText="1"/>
    </xf>
    <xf numFmtId="0" fontId="4" fillId="0" borderId="0" xfId="0" applyFont="1" applyFill="1" applyAlignment="1">
      <alignment horizontal="center" vertical="center"/>
    </xf>
    <xf numFmtId="0" fontId="16" fillId="0" borderId="0" xfId="0" applyFont="1" applyFill="1" applyAlignment="1">
      <alignment horizontal="left" wrapText="1"/>
    </xf>
    <xf numFmtId="0" fontId="0" fillId="0" borderId="0" xfId="0" applyFont="1" applyFill="1" applyAlignment="1">
      <alignment horizontal="justify" vertical="top"/>
    </xf>
    <xf numFmtId="0" fontId="1" fillId="0" borderId="0" xfId="0" applyFont="1" applyFill="1" applyAlignment="1">
      <alignment horizontal="justify" vertical="top"/>
    </xf>
    <xf numFmtId="0" fontId="4" fillId="0" borderId="0" xfId="0" applyFont="1" applyFill="1" applyAlignment="1">
      <alignment horizontal="center" vertical="top"/>
    </xf>
    <xf numFmtId="0" fontId="5" fillId="0" borderId="0" xfId="0" applyFont="1" applyFill="1" applyAlignment="1">
      <alignment horizontal="center" vertical="top"/>
    </xf>
    <xf numFmtId="0" fontId="0" fillId="0" borderId="0" xfId="0" applyFont="1" applyFill="1" applyAlignment="1">
      <alignment horizontal="center" vertical="top"/>
    </xf>
    <xf numFmtId="0" fontId="3" fillId="0" borderId="0" xfId="0" applyFont="1" applyFill="1" applyAlignment="1">
      <alignment horizontal="center" vertical="top"/>
    </xf>
    <xf numFmtId="0" fontId="6" fillId="0" borderId="0" xfId="0" applyFont="1" applyFill="1" applyAlignment="1">
      <alignment horizontal="center" vertical="top"/>
    </xf>
    <xf numFmtId="0" fontId="0" fillId="0" borderId="0" xfId="0" applyFont="1" applyFill="1" applyAlignment="1">
      <alignment horizontal="justify" vertical="justify"/>
    </xf>
    <xf numFmtId="0" fontId="1" fillId="0" borderId="0" xfId="0" applyFont="1" applyFill="1" applyAlignment="1">
      <alignment horizontal="center"/>
    </xf>
  </cellXfs>
  <cellStyles count="9">
    <cellStyle name="Normal" xfId="0"/>
    <cellStyle name="Comma" xfId="15"/>
    <cellStyle name="Comma [0]" xfId="16"/>
    <cellStyle name="Currency" xfId="17"/>
    <cellStyle name="Currency [0]" xfId="18"/>
    <cellStyle name="E&amp;Y House"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58"/>
  <sheetViews>
    <sheetView workbookViewId="0" topLeftCell="A1">
      <selection activeCell="J26" sqref="J26"/>
    </sheetView>
  </sheetViews>
  <sheetFormatPr defaultColWidth="9.33203125" defaultRowHeight="12.75"/>
  <cols>
    <col min="1" max="2" width="3.83203125" style="8" customWidth="1"/>
    <col min="3" max="3" width="21.33203125" style="8" customWidth="1"/>
    <col min="4" max="4" width="35.16015625" style="8" customWidth="1"/>
    <col min="5" max="5" width="19.66015625" style="8" customWidth="1"/>
    <col min="6" max="6" width="1.83203125" style="8" customWidth="1"/>
    <col min="7" max="7" width="19.83203125" style="8" customWidth="1"/>
    <col min="8" max="8" width="1.83203125" style="8" customWidth="1"/>
    <col min="9" max="9" width="9.33203125" style="8" customWidth="1"/>
    <col min="10" max="10" width="15.16015625" style="8" customWidth="1"/>
    <col min="11" max="11" width="2.5" style="8" customWidth="1"/>
    <col min="12" max="12" width="18.33203125" style="8" customWidth="1"/>
    <col min="13" max="13" width="2.16015625" style="8" customWidth="1"/>
    <col min="14" max="16384" width="9.33203125" style="8" customWidth="1"/>
  </cols>
  <sheetData>
    <row r="1" spans="1:12" ht="19.5" customHeight="1">
      <c r="A1" s="173" t="s">
        <v>219</v>
      </c>
      <c r="B1" s="173"/>
      <c r="C1" s="173"/>
      <c r="D1" s="173"/>
      <c r="E1" s="173"/>
      <c r="F1" s="173"/>
      <c r="G1" s="173"/>
      <c r="H1" s="173"/>
      <c r="I1" s="14"/>
      <c r="J1" s="14"/>
      <c r="L1" s="14"/>
    </row>
    <row r="2" spans="1:12" ht="7.5" customHeight="1">
      <c r="A2" s="176"/>
      <c r="B2" s="176"/>
      <c r="C2" s="176"/>
      <c r="D2" s="176"/>
      <c r="E2" s="176"/>
      <c r="F2" s="176"/>
      <c r="G2" s="176"/>
      <c r="H2" s="176"/>
      <c r="I2" s="14"/>
      <c r="J2" s="14"/>
      <c r="L2" s="14"/>
    </row>
    <row r="3" spans="1:12" ht="9.75" customHeight="1">
      <c r="A3" s="174" t="s">
        <v>354</v>
      </c>
      <c r="B3" s="174"/>
      <c r="C3" s="174"/>
      <c r="D3" s="174"/>
      <c r="E3" s="174"/>
      <c r="F3" s="174"/>
      <c r="G3" s="174"/>
      <c r="H3" s="174"/>
      <c r="I3" s="14"/>
      <c r="J3" s="14"/>
      <c r="L3" s="14"/>
    </row>
    <row r="4" spans="1:12" ht="9.75" customHeight="1">
      <c r="A4" s="174" t="s">
        <v>134</v>
      </c>
      <c r="B4" s="174"/>
      <c r="C4" s="174"/>
      <c r="D4" s="174"/>
      <c r="E4" s="174"/>
      <c r="F4" s="174"/>
      <c r="G4" s="174"/>
      <c r="H4" s="174"/>
      <c r="I4" s="14"/>
      <c r="J4" s="14"/>
      <c r="L4" s="14"/>
    </row>
    <row r="5" spans="1:12" ht="19.5" customHeight="1">
      <c r="A5" s="177" t="s">
        <v>11</v>
      </c>
      <c r="B5" s="177"/>
      <c r="C5" s="177"/>
      <c r="D5" s="177"/>
      <c r="E5" s="177"/>
      <c r="F5" s="177"/>
      <c r="G5" s="177"/>
      <c r="H5" s="177"/>
      <c r="I5" s="14"/>
      <c r="J5" s="14"/>
      <c r="L5" s="14"/>
    </row>
    <row r="6" spans="1:12" ht="19.5" customHeight="1" thickBot="1">
      <c r="A6" s="175" t="s">
        <v>239</v>
      </c>
      <c r="B6" s="175"/>
      <c r="C6" s="175"/>
      <c r="D6" s="175"/>
      <c r="E6" s="175"/>
      <c r="F6" s="175"/>
      <c r="G6" s="175"/>
      <c r="H6" s="175"/>
      <c r="I6" s="67"/>
      <c r="J6" s="67"/>
      <c r="K6" s="55"/>
      <c r="L6" s="67"/>
    </row>
    <row r="7" spans="1:12" ht="20.25" customHeight="1">
      <c r="A7" s="179" t="s">
        <v>146</v>
      </c>
      <c r="B7" s="179"/>
      <c r="C7" s="179"/>
      <c r="D7" s="179"/>
      <c r="E7" s="179"/>
      <c r="F7" s="179"/>
      <c r="G7" s="179"/>
      <c r="H7" s="179"/>
      <c r="I7" s="14"/>
      <c r="J7" s="14"/>
      <c r="L7" s="14"/>
    </row>
    <row r="8" spans="1:12" ht="12.75" customHeight="1">
      <c r="A8" s="6"/>
      <c r="B8" s="6"/>
      <c r="C8" s="6"/>
      <c r="D8" s="6"/>
      <c r="E8" s="6"/>
      <c r="F8" s="6"/>
      <c r="G8" s="6"/>
      <c r="H8" s="6"/>
      <c r="I8" s="14"/>
      <c r="J8" s="14"/>
      <c r="L8" s="14"/>
    </row>
    <row r="9" spans="1:12" ht="15" customHeight="1">
      <c r="A9" s="112"/>
      <c r="B9" s="112"/>
      <c r="C9" s="49"/>
      <c r="D9" s="49"/>
      <c r="E9" s="178" t="s">
        <v>127</v>
      </c>
      <c r="F9" s="178"/>
      <c r="G9" s="178"/>
      <c r="H9" s="50"/>
      <c r="I9" s="14"/>
      <c r="J9" s="14"/>
      <c r="K9" s="14"/>
      <c r="L9" s="14"/>
    </row>
    <row r="10" spans="1:12" ht="48" customHeight="1">
      <c r="A10" s="112"/>
      <c r="B10" s="112"/>
      <c r="C10" s="49"/>
      <c r="D10" s="49"/>
      <c r="E10" s="71" t="s">
        <v>128</v>
      </c>
      <c r="F10" s="52"/>
      <c r="G10" s="52" t="s">
        <v>141</v>
      </c>
      <c r="H10" s="52"/>
      <c r="I10" s="14"/>
      <c r="J10" s="71" t="s">
        <v>246</v>
      </c>
      <c r="K10" s="52"/>
      <c r="L10" s="52" t="s">
        <v>141</v>
      </c>
    </row>
    <row r="11" spans="1:12" ht="15" customHeight="1">
      <c r="A11" s="112"/>
      <c r="B11" s="112"/>
      <c r="C11" s="49"/>
      <c r="D11" s="49"/>
      <c r="E11" s="72" t="s">
        <v>1</v>
      </c>
      <c r="F11" s="72"/>
      <c r="G11" s="72" t="s">
        <v>2</v>
      </c>
      <c r="H11" s="72"/>
      <c r="I11" s="14"/>
      <c r="J11" s="72" t="s">
        <v>1</v>
      </c>
      <c r="K11" s="72"/>
      <c r="L11" s="72" t="s">
        <v>2</v>
      </c>
    </row>
    <row r="12" spans="1:12" ht="15" customHeight="1">
      <c r="A12" s="112"/>
      <c r="B12" s="112"/>
      <c r="C12" s="49"/>
      <c r="D12" s="49"/>
      <c r="E12" s="50" t="s">
        <v>142</v>
      </c>
      <c r="F12" s="50"/>
      <c r="G12" s="50" t="s">
        <v>142</v>
      </c>
      <c r="H12" s="50"/>
      <c r="I12" s="14"/>
      <c r="J12" s="50" t="s">
        <v>142</v>
      </c>
      <c r="K12" s="50"/>
      <c r="L12" s="50" t="s">
        <v>142</v>
      </c>
    </row>
    <row r="13" spans="1:12" ht="12.75">
      <c r="A13" s="14"/>
      <c r="B13" s="14"/>
      <c r="C13" s="14"/>
      <c r="D13" s="14"/>
      <c r="E13" s="14"/>
      <c r="F13" s="14"/>
      <c r="G13" s="14"/>
      <c r="H13" s="14"/>
      <c r="I13" s="14"/>
      <c r="J13" s="14"/>
      <c r="K13" s="14"/>
      <c r="L13" s="14"/>
    </row>
    <row r="14" spans="1:14" ht="12.75">
      <c r="A14" s="14" t="s">
        <v>143</v>
      </c>
      <c r="B14" s="14"/>
      <c r="C14" s="14"/>
      <c r="D14" s="46" t="s">
        <v>140</v>
      </c>
      <c r="E14" s="45">
        <v>725</v>
      </c>
      <c r="F14" s="14"/>
      <c r="G14" s="45">
        <v>897</v>
      </c>
      <c r="H14" s="14"/>
      <c r="I14" s="14"/>
      <c r="J14" s="45">
        <v>1365</v>
      </c>
      <c r="K14" s="14"/>
      <c r="L14" s="45">
        <v>2252</v>
      </c>
      <c r="M14" s="14"/>
      <c r="N14" s="14"/>
    </row>
    <row r="15" spans="1:14" ht="12.75">
      <c r="A15" s="14"/>
      <c r="B15" s="14"/>
      <c r="C15" s="14"/>
      <c r="D15" s="14"/>
      <c r="E15" s="45"/>
      <c r="F15" s="14"/>
      <c r="G15" s="45"/>
      <c r="H15" s="14"/>
      <c r="I15" s="14"/>
      <c r="J15" s="45"/>
      <c r="K15" s="14"/>
      <c r="L15" s="45"/>
      <c r="M15" s="14"/>
      <c r="N15" s="14"/>
    </row>
    <row r="16" spans="1:14" ht="12.75">
      <c r="A16" s="14" t="s">
        <v>210</v>
      </c>
      <c r="B16" s="14"/>
      <c r="C16" s="14"/>
      <c r="D16" s="46" t="s">
        <v>140</v>
      </c>
      <c r="E16" s="45">
        <v>-833</v>
      </c>
      <c r="F16" s="14"/>
      <c r="G16" s="45">
        <v>-1144</v>
      </c>
      <c r="H16" s="14"/>
      <c r="I16" s="14"/>
      <c r="J16" s="45">
        <v>-1611</v>
      </c>
      <c r="K16" s="14"/>
      <c r="L16" s="45">
        <v>-2340</v>
      </c>
      <c r="M16" s="14"/>
      <c r="N16" s="14"/>
    </row>
    <row r="17" spans="1:13" ht="12.75">
      <c r="A17" s="14"/>
      <c r="B17" s="14"/>
      <c r="C17" s="14"/>
      <c r="D17" s="14"/>
      <c r="E17" s="87"/>
      <c r="F17" s="14"/>
      <c r="G17" s="87"/>
      <c r="H17" s="14"/>
      <c r="I17" s="14"/>
      <c r="J17" s="87"/>
      <c r="K17" s="14"/>
      <c r="L17" s="87"/>
      <c r="M17" s="14"/>
    </row>
    <row r="18" spans="1:13" ht="12.75">
      <c r="A18" s="14"/>
      <c r="B18" s="14"/>
      <c r="C18" s="14"/>
      <c r="D18" s="14"/>
      <c r="E18" s="45"/>
      <c r="F18" s="14"/>
      <c r="G18" s="45"/>
      <c r="H18" s="14"/>
      <c r="I18" s="14"/>
      <c r="J18" s="45"/>
      <c r="K18" s="14"/>
      <c r="L18" s="45"/>
      <c r="M18" s="14"/>
    </row>
    <row r="19" spans="1:13" ht="12.75">
      <c r="A19" s="14" t="s">
        <v>351</v>
      </c>
      <c r="B19" s="14"/>
      <c r="C19" s="14"/>
      <c r="D19" s="14"/>
      <c r="E19" s="45">
        <f>SUM(E14:E16)</f>
        <v>-108</v>
      </c>
      <c r="F19" s="45">
        <f>SUM(F14:F16)</f>
        <v>0</v>
      </c>
      <c r="G19" s="45">
        <f>SUM(G14:G16)</f>
        <v>-247</v>
      </c>
      <c r="H19" s="14"/>
      <c r="I19" s="14"/>
      <c r="J19" s="45">
        <f>SUM(J14:J16)</f>
        <v>-246</v>
      </c>
      <c r="K19" s="14"/>
      <c r="L19" s="45">
        <f>SUM(L14:L16)</f>
        <v>-88</v>
      </c>
      <c r="M19" s="14"/>
    </row>
    <row r="20" spans="1:13" ht="12.75">
      <c r="A20" s="14"/>
      <c r="B20" s="14"/>
      <c r="C20" s="14"/>
      <c r="D20" s="14"/>
      <c r="E20" s="45"/>
      <c r="F20" s="14"/>
      <c r="G20" s="45"/>
      <c r="H20" s="14"/>
      <c r="I20" s="14"/>
      <c r="J20" s="45"/>
      <c r="K20" s="14"/>
      <c r="L20" s="45"/>
      <c r="M20" s="14"/>
    </row>
    <row r="21" spans="1:13" ht="12.75">
      <c r="A21" s="14" t="s">
        <v>276</v>
      </c>
      <c r="B21" s="14"/>
      <c r="C21" s="14"/>
      <c r="D21" s="14"/>
      <c r="E21" s="45">
        <v>0</v>
      </c>
      <c r="F21" s="14"/>
      <c r="G21" s="45">
        <v>0</v>
      </c>
      <c r="H21" s="14"/>
      <c r="I21" s="14"/>
      <c r="J21" s="45">
        <v>0</v>
      </c>
      <c r="K21" s="14"/>
      <c r="L21" s="45">
        <v>1</v>
      </c>
      <c r="M21" s="14"/>
    </row>
    <row r="22" spans="1:13" ht="12.75">
      <c r="A22" s="14"/>
      <c r="B22" s="14"/>
      <c r="C22" s="14"/>
      <c r="D22" s="14"/>
      <c r="E22" s="45"/>
      <c r="F22" s="14"/>
      <c r="G22" s="45"/>
      <c r="H22" s="14"/>
      <c r="I22" s="14"/>
      <c r="J22" s="45"/>
      <c r="K22" s="14"/>
      <c r="L22" s="45"/>
      <c r="M22" s="14"/>
    </row>
    <row r="23" spans="1:13" ht="12.75">
      <c r="A23" s="14" t="s">
        <v>211</v>
      </c>
      <c r="B23" s="14"/>
      <c r="C23" s="14"/>
      <c r="D23" s="14"/>
      <c r="E23" s="45">
        <v>-267</v>
      </c>
      <c r="F23" s="14"/>
      <c r="G23" s="45">
        <v>-309</v>
      </c>
      <c r="H23" s="14"/>
      <c r="I23" s="14"/>
      <c r="J23" s="45">
        <v>-683</v>
      </c>
      <c r="K23" s="14"/>
      <c r="L23" s="45">
        <v>-635</v>
      </c>
      <c r="M23" s="14"/>
    </row>
    <row r="24" spans="1:13" ht="12.75">
      <c r="A24" s="14"/>
      <c r="B24" s="14"/>
      <c r="C24" s="14"/>
      <c r="D24" s="14"/>
      <c r="E24" s="45"/>
      <c r="F24" s="14"/>
      <c r="G24" s="45"/>
      <c r="H24" s="14"/>
      <c r="I24" s="14"/>
      <c r="J24" s="45"/>
      <c r="K24" s="14"/>
      <c r="L24" s="45"/>
      <c r="M24" s="14"/>
    </row>
    <row r="25" spans="1:13" ht="12.75">
      <c r="A25" s="14" t="s">
        <v>212</v>
      </c>
      <c r="B25" s="14"/>
      <c r="C25" s="14"/>
      <c r="D25" s="14"/>
      <c r="E25" s="45">
        <v>-1467</v>
      </c>
      <c r="F25" s="14"/>
      <c r="G25" s="45">
        <v>-1382</v>
      </c>
      <c r="H25" s="14"/>
      <c r="I25" s="14"/>
      <c r="J25" s="45">
        <v>-2561</v>
      </c>
      <c r="K25" s="14"/>
      <c r="L25" s="45">
        <v>-2521</v>
      </c>
      <c r="M25" s="14"/>
    </row>
    <row r="26" spans="1:13" ht="12.75">
      <c r="A26" s="14"/>
      <c r="B26" s="14"/>
      <c r="C26" s="14"/>
      <c r="D26" s="14"/>
      <c r="E26" s="45"/>
      <c r="F26" s="14"/>
      <c r="G26" s="45"/>
      <c r="H26" s="14"/>
      <c r="I26" s="14"/>
      <c r="J26" s="45"/>
      <c r="K26" s="14"/>
      <c r="L26" s="45"/>
      <c r="M26" s="14"/>
    </row>
    <row r="27" spans="1:15" ht="12.75">
      <c r="A27" s="14" t="s">
        <v>277</v>
      </c>
      <c r="B27" s="14"/>
      <c r="C27" s="14"/>
      <c r="D27" s="46" t="s">
        <v>140</v>
      </c>
      <c r="E27" s="45">
        <v>-7</v>
      </c>
      <c r="F27" s="14"/>
      <c r="G27" s="45">
        <v>0</v>
      </c>
      <c r="H27" s="14"/>
      <c r="I27" s="46" t="s">
        <v>140</v>
      </c>
      <c r="J27" s="45">
        <v>-9</v>
      </c>
      <c r="K27" s="14"/>
      <c r="L27" s="45">
        <v>0</v>
      </c>
      <c r="M27" s="14"/>
      <c r="N27" s="22"/>
      <c r="O27" s="22"/>
    </row>
    <row r="28" spans="1:13" ht="12.75">
      <c r="A28" s="14" t="s">
        <v>140</v>
      </c>
      <c r="B28" s="14"/>
      <c r="C28" s="14"/>
      <c r="D28" s="14"/>
      <c r="E28" s="87" t="s">
        <v>140</v>
      </c>
      <c r="F28" s="14"/>
      <c r="G28" s="87" t="s">
        <v>140</v>
      </c>
      <c r="H28" s="31"/>
      <c r="I28" s="14"/>
      <c r="J28" s="87" t="s">
        <v>140</v>
      </c>
      <c r="K28" s="14"/>
      <c r="L28" s="87" t="s">
        <v>140</v>
      </c>
      <c r="M28" s="31"/>
    </row>
    <row r="29" spans="1:13" ht="12.75">
      <c r="A29" s="14"/>
      <c r="B29" s="14"/>
      <c r="C29" s="14"/>
      <c r="D29" s="14"/>
      <c r="E29" s="45"/>
      <c r="F29" s="14"/>
      <c r="G29" s="45"/>
      <c r="H29" s="31"/>
      <c r="I29" s="14"/>
      <c r="J29" s="45"/>
      <c r="K29" s="14"/>
      <c r="L29" s="45"/>
      <c r="M29" s="31"/>
    </row>
    <row r="30" spans="1:13" ht="12.75">
      <c r="A30" s="14" t="s">
        <v>350</v>
      </c>
      <c r="B30" s="14"/>
      <c r="C30" s="14"/>
      <c r="D30" s="14"/>
      <c r="E30" s="45">
        <f>SUM(E19:E27)</f>
        <v>-1849</v>
      </c>
      <c r="F30" s="45">
        <f>SUM(F18:F28)</f>
        <v>0</v>
      </c>
      <c r="G30" s="45">
        <f>SUM(G18:G28)</f>
        <v>-1938</v>
      </c>
      <c r="H30" s="31"/>
      <c r="I30" s="14"/>
      <c r="J30" s="45">
        <f>SUM(J19:J27)</f>
        <v>-3499</v>
      </c>
      <c r="K30" s="14"/>
      <c r="L30" s="45">
        <f>SUM(L18:L28)</f>
        <v>-3243</v>
      </c>
      <c r="M30" s="31"/>
    </row>
    <row r="31" spans="1:13" ht="12.75">
      <c r="A31" s="14"/>
      <c r="B31" s="14"/>
      <c r="C31" s="14"/>
      <c r="D31" s="14"/>
      <c r="E31" s="45"/>
      <c r="F31" s="14"/>
      <c r="G31" s="45"/>
      <c r="H31" s="31"/>
      <c r="I31" s="14"/>
      <c r="J31" s="45"/>
      <c r="K31" s="14"/>
      <c r="L31" s="45"/>
      <c r="M31" s="31"/>
    </row>
    <row r="32" spans="1:14" ht="12.75">
      <c r="A32" s="14" t="s">
        <v>220</v>
      </c>
      <c r="B32" s="14"/>
      <c r="C32" s="14"/>
      <c r="D32" s="14"/>
      <c r="E32" s="45">
        <v>18</v>
      </c>
      <c r="F32" s="14"/>
      <c r="G32" s="45">
        <v>73</v>
      </c>
      <c r="H32" s="31"/>
      <c r="I32" s="14"/>
      <c r="J32" s="45">
        <v>59</v>
      </c>
      <c r="K32" s="14"/>
      <c r="L32" s="45">
        <v>145</v>
      </c>
      <c r="M32" s="31"/>
      <c r="N32" s="22"/>
    </row>
    <row r="33" spans="1:13" ht="12.75">
      <c r="A33" s="14"/>
      <c r="B33" s="14"/>
      <c r="C33" s="14"/>
      <c r="D33" s="14"/>
      <c r="E33" s="87"/>
      <c r="F33" s="14"/>
      <c r="G33" s="87"/>
      <c r="H33" s="31"/>
      <c r="I33" s="14"/>
      <c r="J33" s="87"/>
      <c r="K33" s="14"/>
      <c r="L33" s="87"/>
      <c r="M33" s="31"/>
    </row>
    <row r="34" spans="1:13" ht="12.75">
      <c r="A34" s="14"/>
      <c r="B34" s="14"/>
      <c r="C34" s="14"/>
      <c r="D34" s="14"/>
      <c r="E34" s="45"/>
      <c r="F34" s="14"/>
      <c r="G34" s="45"/>
      <c r="H34" s="31"/>
      <c r="I34" s="14"/>
      <c r="J34" s="45"/>
      <c r="K34" s="14"/>
      <c r="L34" s="45"/>
      <c r="M34" s="31"/>
    </row>
    <row r="35" spans="1:13" ht="12.75">
      <c r="A35" s="14" t="s">
        <v>349</v>
      </c>
      <c r="B35" s="14"/>
      <c r="C35" s="14"/>
      <c r="D35" s="14"/>
      <c r="E35" s="45">
        <f>SUM(E30:E32)</f>
        <v>-1831</v>
      </c>
      <c r="F35" s="45">
        <f>SUM(F30:F32)</f>
        <v>0</v>
      </c>
      <c r="G35" s="45">
        <f>SUM(G30:G32)</f>
        <v>-1865</v>
      </c>
      <c r="H35" s="31"/>
      <c r="I35" s="14"/>
      <c r="J35" s="45">
        <f>SUM(J30:J32)</f>
        <v>-3440</v>
      </c>
      <c r="K35" s="14"/>
      <c r="L35" s="45">
        <f>SUM(L29:L33)</f>
        <v>-3098</v>
      </c>
      <c r="M35" s="31"/>
    </row>
    <row r="36" spans="1:13" ht="12.75">
      <c r="A36" s="14"/>
      <c r="B36" s="14"/>
      <c r="C36" s="14"/>
      <c r="D36" s="14"/>
      <c r="E36" s="45"/>
      <c r="F36" s="14"/>
      <c r="G36" s="45"/>
      <c r="H36" s="31"/>
      <c r="I36" s="14"/>
      <c r="J36" s="45"/>
      <c r="K36" s="14"/>
      <c r="L36" s="45"/>
      <c r="M36" s="31"/>
    </row>
    <row r="37" spans="1:13" ht="12.75">
      <c r="A37" s="14" t="s">
        <v>131</v>
      </c>
      <c r="B37" s="14"/>
      <c r="C37" s="14"/>
      <c r="D37" s="14"/>
      <c r="E37" s="45">
        <v>0</v>
      </c>
      <c r="F37" s="14"/>
      <c r="G37" s="45">
        <v>0</v>
      </c>
      <c r="H37" s="31"/>
      <c r="I37" s="14"/>
      <c r="J37" s="45">
        <v>0</v>
      </c>
      <c r="K37" s="14"/>
      <c r="L37" s="45">
        <v>0</v>
      </c>
      <c r="M37" s="31"/>
    </row>
    <row r="38" spans="1:13" ht="12.75">
      <c r="A38" s="14"/>
      <c r="B38" s="14"/>
      <c r="C38" s="14"/>
      <c r="D38" s="14"/>
      <c r="E38" s="87"/>
      <c r="F38" s="14"/>
      <c r="G38" s="87"/>
      <c r="H38" s="31"/>
      <c r="I38" s="14"/>
      <c r="J38" s="87"/>
      <c r="K38" s="14"/>
      <c r="L38" s="87"/>
      <c r="M38" s="31"/>
    </row>
    <row r="39" spans="1:13" ht="12.75">
      <c r="A39" s="14"/>
      <c r="B39" s="14"/>
      <c r="C39" s="14"/>
      <c r="D39" s="14"/>
      <c r="E39" s="45"/>
      <c r="F39" s="14"/>
      <c r="G39" s="45"/>
      <c r="H39" s="31"/>
      <c r="I39" s="14"/>
      <c r="J39" s="45"/>
      <c r="K39" s="14"/>
      <c r="L39" s="45"/>
      <c r="M39" s="31"/>
    </row>
    <row r="40" spans="1:13" ht="13.5" thickBot="1">
      <c r="A40" s="14" t="s">
        <v>348</v>
      </c>
      <c r="B40" s="14"/>
      <c r="C40" s="14"/>
      <c r="D40" s="46" t="s">
        <v>140</v>
      </c>
      <c r="E40" s="88">
        <f>+SUM(E35:E37)</f>
        <v>-1831</v>
      </c>
      <c r="F40" s="35">
        <f>+SUM(F35:F37)</f>
        <v>0</v>
      </c>
      <c r="G40" s="88">
        <f>+SUM(G35:G37)</f>
        <v>-1865</v>
      </c>
      <c r="H40" s="31"/>
      <c r="I40" s="14"/>
      <c r="J40" s="88">
        <f>+SUM(J35:J37)</f>
        <v>-3440</v>
      </c>
      <c r="K40" s="14"/>
      <c r="L40" s="88">
        <f>+SUM(L35:L37)</f>
        <v>-3098</v>
      </c>
      <c r="M40" s="31"/>
    </row>
    <row r="41" spans="1:13" ht="13.5" thickTop="1">
      <c r="A41" s="14"/>
      <c r="B41" s="14"/>
      <c r="C41" s="14"/>
      <c r="D41" s="14"/>
      <c r="E41" s="14"/>
      <c r="F41" s="14"/>
      <c r="G41" s="14"/>
      <c r="H41" s="31"/>
      <c r="I41" s="14"/>
      <c r="J41" s="14"/>
      <c r="K41" s="14"/>
      <c r="L41" s="14"/>
      <c r="M41" s="31"/>
    </row>
    <row r="42" spans="1:13" ht="12.75">
      <c r="A42" s="14"/>
      <c r="B42" s="14"/>
      <c r="C42" s="14"/>
      <c r="D42" s="14"/>
      <c r="E42" s="14"/>
      <c r="F42" s="14"/>
      <c r="G42" s="14"/>
      <c r="H42" s="31"/>
      <c r="I42" s="14"/>
      <c r="J42" s="14"/>
      <c r="K42" s="14"/>
      <c r="L42" s="14"/>
      <c r="M42" s="31"/>
    </row>
    <row r="43" spans="1:13" ht="12.75">
      <c r="A43" s="14" t="s">
        <v>278</v>
      </c>
      <c r="B43" s="14"/>
      <c r="C43" s="14"/>
      <c r="D43" s="14"/>
      <c r="E43" s="14"/>
      <c r="F43" s="14"/>
      <c r="G43" s="14"/>
      <c r="H43" s="31"/>
      <c r="I43" s="14"/>
      <c r="J43" s="46" t="s">
        <v>140</v>
      </c>
      <c r="K43" s="14"/>
      <c r="L43" s="14"/>
      <c r="M43" s="31"/>
    </row>
    <row r="44" spans="1:13" ht="13.5" thickBot="1">
      <c r="A44" s="14" t="s">
        <v>279</v>
      </c>
      <c r="B44" s="14"/>
      <c r="C44" s="14"/>
      <c r="D44" s="14"/>
      <c r="E44" s="93">
        <f>SUM(E40)</f>
        <v>-1831</v>
      </c>
      <c r="F44" s="14"/>
      <c r="G44" s="93">
        <f>SUM(G40)</f>
        <v>-1865</v>
      </c>
      <c r="H44" s="31"/>
      <c r="I44" s="14"/>
      <c r="J44" s="93">
        <f>SUM(J40)</f>
        <v>-3440</v>
      </c>
      <c r="K44" s="14"/>
      <c r="L44" s="93">
        <f>SUM(L40)</f>
        <v>-3098</v>
      </c>
      <c r="M44" s="31"/>
    </row>
    <row r="45" spans="1:13" ht="12.75">
      <c r="A45" s="14"/>
      <c r="B45" s="14"/>
      <c r="C45" s="14"/>
      <c r="D45" s="14"/>
      <c r="E45" s="14"/>
      <c r="F45" s="14"/>
      <c r="G45" s="14"/>
      <c r="H45" s="31"/>
      <c r="I45" s="14"/>
      <c r="J45" s="14"/>
      <c r="K45" s="14"/>
      <c r="L45" s="14"/>
      <c r="M45" s="31"/>
    </row>
    <row r="46" spans="1:13" ht="12.75">
      <c r="A46" s="14"/>
      <c r="B46" s="14"/>
      <c r="C46" s="14"/>
      <c r="D46" s="14"/>
      <c r="E46" s="14"/>
      <c r="F46" s="14"/>
      <c r="G46" s="14"/>
      <c r="H46" s="31"/>
      <c r="I46" s="14"/>
      <c r="J46" s="46" t="s">
        <v>140</v>
      </c>
      <c r="K46" s="14"/>
      <c r="L46" s="14"/>
      <c r="M46" s="31"/>
    </row>
    <row r="47" spans="1:13" ht="12.75">
      <c r="A47" s="14" t="s">
        <v>319</v>
      </c>
      <c r="B47" s="14"/>
      <c r="C47" s="14"/>
      <c r="D47" s="14"/>
      <c r="E47" s="14"/>
      <c r="F47" s="14"/>
      <c r="G47" s="14"/>
      <c r="H47" s="31"/>
      <c r="I47" s="14"/>
      <c r="J47" s="14"/>
      <c r="K47" s="14"/>
      <c r="L47" s="14"/>
      <c r="M47" s="31"/>
    </row>
    <row r="48" spans="1:13" ht="12.75">
      <c r="A48" s="14" t="s">
        <v>129</v>
      </c>
      <c r="B48" s="14" t="s">
        <v>144</v>
      </c>
      <c r="C48" s="14"/>
      <c r="D48" s="14"/>
      <c r="E48" s="154">
        <f>+Notes!G325</f>
        <v>-1.3268115942028984</v>
      </c>
      <c r="F48" s="14" t="s">
        <v>213</v>
      </c>
      <c r="G48" s="104">
        <f>Notes!$H$325</f>
        <v>-1.3514492753623188</v>
      </c>
      <c r="H48" s="31" t="s">
        <v>213</v>
      </c>
      <c r="I48" s="14"/>
      <c r="J48" s="154">
        <f>Notes!$I$325</f>
        <v>-2.4927536231884058</v>
      </c>
      <c r="K48" s="14" t="s">
        <v>213</v>
      </c>
      <c r="L48" s="104">
        <f>Notes!$J$325</f>
        <v>-2.244927536231884</v>
      </c>
      <c r="M48" s="31" t="s">
        <v>213</v>
      </c>
    </row>
    <row r="49" spans="1:13" ht="12.75">
      <c r="A49" s="14"/>
      <c r="B49" s="14"/>
      <c r="C49" s="14"/>
      <c r="D49" s="14"/>
      <c r="E49" s="14"/>
      <c r="F49" s="14"/>
      <c r="G49" s="14"/>
      <c r="H49" s="31"/>
      <c r="I49" s="14"/>
      <c r="J49" s="14"/>
      <c r="K49" s="14"/>
      <c r="L49" s="14"/>
      <c r="M49" s="14"/>
    </row>
    <row r="50" spans="1:13" ht="12.75">
      <c r="A50" s="14" t="s">
        <v>130</v>
      </c>
      <c r="B50" s="14" t="s">
        <v>145</v>
      </c>
      <c r="C50" s="14"/>
      <c r="D50" s="14"/>
      <c r="E50" s="104" t="s">
        <v>327</v>
      </c>
      <c r="F50" s="121" t="str">
        <f aca="true" t="shared" si="0" ref="F50:M50">F48</f>
        <v>*</v>
      </c>
      <c r="G50" s="104" t="s">
        <v>327</v>
      </c>
      <c r="H50" s="121" t="str">
        <f t="shared" si="0"/>
        <v>*</v>
      </c>
      <c r="I50" s="121"/>
      <c r="J50" s="104" t="s">
        <v>327</v>
      </c>
      <c r="K50" s="121" t="str">
        <f t="shared" si="0"/>
        <v>*</v>
      </c>
      <c r="L50" s="104" t="s">
        <v>327</v>
      </c>
      <c r="M50" s="122" t="str">
        <f t="shared" si="0"/>
        <v>*</v>
      </c>
    </row>
    <row r="51" spans="1:11" ht="12.75">
      <c r="A51" s="14"/>
      <c r="B51" s="14"/>
      <c r="C51" s="14"/>
      <c r="D51" s="14"/>
      <c r="E51" s="14"/>
      <c r="F51" s="14"/>
      <c r="G51" s="14"/>
      <c r="H51" s="14"/>
      <c r="I51" s="14"/>
      <c r="J51" s="14"/>
      <c r="K51" s="14"/>
    </row>
    <row r="52" spans="1:11" ht="12.75">
      <c r="A52" s="14" t="s">
        <v>140</v>
      </c>
      <c r="B52" s="14"/>
      <c r="C52" s="14"/>
      <c r="D52" s="14"/>
      <c r="E52" s="46" t="s">
        <v>140</v>
      </c>
      <c r="F52" s="14"/>
      <c r="G52" s="14"/>
      <c r="H52" s="14"/>
      <c r="J52" s="22" t="s">
        <v>140</v>
      </c>
      <c r="K52" s="14"/>
    </row>
    <row r="53" spans="1:8" ht="12.75">
      <c r="A53" s="14"/>
      <c r="B53" s="14"/>
      <c r="C53" s="14"/>
      <c r="D53" s="14"/>
      <c r="E53" s="14"/>
      <c r="F53" s="14"/>
      <c r="G53" s="14"/>
      <c r="H53" s="14"/>
    </row>
    <row r="54" spans="1:8" ht="12.75">
      <c r="A54" s="14" t="s">
        <v>213</v>
      </c>
      <c r="B54" s="14" t="s">
        <v>275</v>
      </c>
      <c r="C54" s="14"/>
      <c r="D54" s="14"/>
      <c r="E54" s="14"/>
      <c r="F54" s="14"/>
      <c r="G54" s="14"/>
      <c r="H54" s="14"/>
    </row>
    <row r="55" spans="1:8" ht="12.75">
      <c r="A55" s="14" t="s">
        <v>140</v>
      </c>
      <c r="B55" s="14" t="s">
        <v>140</v>
      </c>
      <c r="C55" s="14"/>
      <c r="D55" s="14"/>
      <c r="E55" s="14"/>
      <c r="F55" s="14"/>
      <c r="G55" s="14"/>
      <c r="H55" s="14"/>
    </row>
    <row r="56" spans="1:7" ht="12.75">
      <c r="A56" s="27"/>
      <c r="B56" s="27"/>
      <c r="C56" s="27"/>
      <c r="D56" s="27"/>
      <c r="E56" s="27"/>
      <c r="F56" s="14"/>
      <c r="G56" s="14"/>
    </row>
    <row r="57" spans="1:8" ht="12.75">
      <c r="A57" s="172" t="s">
        <v>241</v>
      </c>
      <c r="B57" s="172"/>
      <c r="C57" s="172"/>
      <c r="D57" s="172"/>
      <c r="E57" s="172"/>
      <c r="F57" s="172"/>
      <c r="G57" s="172"/>
      <c r="H57" s="172"/>
    </row>
    <row r="58" spans="1:8" ht="12.75">
      <c r="A58" s="172" t="s">
        <v>357</v>
      </c>
      <c r="B58" s="172"/>
      <c r="C58" s="172"/>
      <c r="D58" s="172"/>
      <c r="E58" s="172"/>
      <c r="F58" s="172"/>
      <c r="G58" s="172"/>
      <c r="H58" s="44"/>
    </row>
  </sheetData>
  <sheetProtection/>
  <mergeCells count="10">
    <mergeCell ref="A58:G58"/>
    <mergeCell ref="A1:H1"/>
    <mergeCell ref="A3:H3"/>
    <mergeCell ref="A4:H4"/>
    <mergeCell ref="A6:H6"/>
    <mergeCell ref="A2:H2"/>
    <mergeCell ref="A57:H57"/>
    <mergeCell ref="A5:H5"/>
    <mergeCell ref="E9:G9"/>
    <mergeCell ref="A7:H7"/>
  </mergeCells>
  <printOptions/>
  <pageMargins left="0.5" right="0" top="0.5" bottom="0" header="0" footer="0"/>
  <pageSetup fitToHeight="1" fitToWidth="1" horizontalDpi="300" verticalDpi="3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K55"/>
  <sheetViews>
    <sheetView workbookViewId="0" topLeftCell="A24">
      <selection activeCell="D18" sqref="D18"/>
    </sheetView>
  </sheetViews>
  <sheetFormatPr defaultColWidth="9.33203125" defaultRowHeight="12.75"/>
  <cols>
    <col min="1" max="1" width="3.83203125" style="8" customWidth="1"/>
    <col min="2" max="2" width="4.66015625" style="8" customWidth="1"/>
    <col min="3" max="3" width="61.16015625" style="8" customWidth="1"/>
    <col min="4" max="4" width="18.66015625" style="8" customWidth="1"/>
    <col min="5" max="5" width="2.33203125" style="8" customWidth="1"/>
    <col min="6" max="6" width="18.83203125" style="8" customWidth="1"/>
    <col min="7" max="7" width="10.5" style="8" bestFit="1" customWidth="1"/>
    <col min="8" max="8" width="9.33203125" style="8" customWidth="1"/>
    <col min="9" max="9" width="8.83203125" style="8" customWidth="1"/>
    <col min="10" max="16384" width="9.33203125" style="8" customWidth="1"/>
  </cols>
  <sheetData>
    <row r="1" spans="1:6" ht="19.5" customHeight="1">
      <c r="A1" s="183" t="str">
        <f>+'Income Statements'!A1:H1</f>
        <v>LITESPEED EDUCATION TECHNOLOGIES BERHAD</v>
      </c>
      <c r="B1" s="183"/>
      <c r="C1" s="183"/>
      <c r="D1" s="183"/>
      <c r="E1" s="183"/>
      <c r="F1" s="183"/>
    </row>
    <row r="2" spans="1:11" ht="13.5" customHeight="1">
      <c r="A2" s="185"/>
      <c r="B2" s="185"/>
      <c r="C2" s="185"/>
      <c r="D2" s="185"/>
      <c r="E2" s="185"/>
      <c r="F2" s="185"/>
      <c r="G2" s="20"/>
      <c r="H2" s="20"/>
      <c r="I2" s="20"/>
      <c r="J2" s="20"/>
      <c r="K2" s="20"/>
    </row>
    <row r="3" spans="1:6" ht="9.75" customHeight="1">
      <c r="A3" s="182" t="str">
        <f>+'Income Statements'!A3:H3</f>
        <v>Company No. 646756-X</v>
      </c>
      <c r="B3" s="182"/>
      <c r="C3" s="182"/>
      <c r="D3" s="182"/>
      <c r="E3" s="182"/>
      <c r="F3" s="182"/>
    </row>
    <row r="4" spans="1:6" ht="9.75" customHeight="1">
      <c r="A4" s="182" t="s">
        <v>134</v>
      </c>
      <c r="B4" s="182"/>
      <c r="C4" s="182"/>
      <c r="D4" s="182"/>
      <c r="E4" s="182"/>
      <c r="F4" s="182"/>
    </row>
    <row r="5" spans="1:6" ht="19.5" customHeight="1">
      <c r="A5" s="184" t="str">
        <f>+'Income Statements'!A5:H5</f>
        <v>Quarterly report on results for the 2nd quarter ended 31.10.2008</v>
      </c>
      <c r="B5" s="184"/>
      <c r="C5" s="184"/>
      <c r="D5" s="184"/>
      <c r="E5" s="184"/>
      <c r="F5" s="184"/>
    </row>
    <row r="6" spans="1:6" ht="19.5" customHeight="1" thickBot="1">
      <c r="A6" s="177" t="s">
        <v>234</v>
      </c>
      <c r="B6" s="177"/>
      <c r="C6" s="177"/>
      <c r="D6" s="177"/>
      <c r="E6" s="177"/>
      <c r="F6" s="177"/>
    </row>
    <row r="7" spans="1:6" ht="20.25" customHeight="1">
      <c r="A7" s="179" t="s">
        <v>140</v>
      </c>
      <c r="B7" s="179"/>
      <c r="C7" s="179"/>
      <c r="D7" s="179"/>
      <c r="E7" s="179"/>
      <c r="F7" s="179"/>
    </row>
    <row r="8" spans="1:6" ht="15.75" customHeight="1">
      <c r="A8" s="7"/>
      <c r="B8" s="7"/>
      <c r="C8" s="7"/>
      <c r="D8" s="52" t="s">
        <v>272</v>
      </c>
      <c r="E8" s="7"/>
      <c r="F8" s="52" t="s">
        <v>273</v>
      </c>
    </row>
    <row r="9" spans="1:6" ht="38.25">
      <c r="A9" s="10"/>
      <c r="B9" s="11"/>
      <c r="C9" s="11"/>
      <c r="D9" s="2" t="s">
        <v>132</v>
      </c>
      <c r="E9" s="2"/>
      <c r="F9" s="71" t="s">
        <v>133</v>
      </c>
    </row>
    <row r="10" spans="1:6" ht="15" customHeight="1">
      <c r="A10" s="10"/>
      <c r="B10" s="11"/>
      <c r="C10" s="11"/>
      <c r="D10" s="72" t="s">
        <v>1</v>
      </c>
      <c r="E10" s="4"/>
      <c r="F10" s="72" t="s">
        <v>346</v>
      </c>
    </row>
    <row r="11" spans="1:6" ht="15" customHeight="1">
      <c r="A11" s="10"/>
      <c r="B11" s="11"/>
      <c r="C11" s="11"/>
      <c r="D11" s="50" t="s">
        <v>142</v>
      </c>
      <c r="E11" s="1"/>
      <c r="F11" s="50" t="s">
        <v>142</v>
      </c>
    </row>
    <row r="12" spans="1:9" ht="15" customHeight="1">
      <c r="A12" s="10" t="s">
        <v>140</v>
      </c>
      <c r="B12" s="11" t="s">
        <v>295</v>
      </c>
      <c r="C12" s="11"/>
      <c r="D12" s="85" t="s">
        <v>140</v>
      </c>
      <c r="E12" s="15"/>
      <c r="F12" s="84" t="s">
        <v>140</v>
      </c>
      <c r="I12" s="33"/>
    </row>
    <row r="13" spans="1:9" ht="15" customHeight="1">
      <c r="A13" s="10"/>
      <c r="B13" s="34"/>
      <c r="C13" s="41" t="s">
        <v>265</v>
      </c>
      <c r="D13" s="140">
        <v>452.5818076</v>
      </c>
      <c r="E13" s="141"/>
      <c r="F13" s="140">
        <v>403</v>
      </c>
      <c r="G13" s="40"/>
      <c r="I13" s="33"/>
    </row>
    <row r="14" spans="1:9" ht="15" customHeight="1">
      <c r="A14" s="10"/>
      <c r="B14" s="34"/>
      <c r="C14" s="41" t="s">
        <v>224</v>
      </c>
      <c r="D14" s="142">
        <v>1362.33351642</v>
      </c>
      <c r="E14" s="141"/>
      <c r="F14" s="142">
        <v>1859</v>
      </c>
      <c r="G14" s="40"/>
      <c r="H14" s="16" t="s">
        <v>140</v>
      </c>
      <c r="I14" s="33"/>
    </row>
    <row r="15" spans="1:9" ht="15" customHeight="1">
      <c r="A15" s="10"/>
      <c r="B15" s="34"/>
      <c r="C15" s="41"/>
      <c r="D15" s="143">
        <f>SUM(D13:D14)</f>
        <v>1814.91532402</v>
      </c>
      <c r="E15" s="141"/>
      <c r="F15" s="143">
        <f>SUM(F13:F14)</f>
        <v>2262</v>
      </c>
      <c r="G15" s="40"/>
      <c r="I15" s="33"/>
    </row>
    <row r="16" spans="1:9" ht="15" customHeight="1">
      <c r="A16" s="10"/>
      <c r="B16" s="34"/>
      <c r="C16" s="42"/>
      <c r="D16" s="85"/>
      <c r="E16" s="141"/>
      <c r="F16" s="85"/>
      <c r="G16" s="40"/>
      <c r="I16" s="33"/>
    </row>
    <row r="17" spans="1:9" ht="15" customHeight="1">
      <c r="A17" s="10" t="s">
        <v>140</v>
      </c>
      <c r="B17" s="11" t="s">
        <v>147</v>
      </c>
      <c r="C17" s="11"/>
      <c r="D17" s="144"/>
      <c r="E17" s="141"/>
      <c r="F17" s="144"/>
      <c r="G17" s="40"/>
      <c r="I17" s="33"/>
    </row>
    <row r="18" spans="1:9" ht="15" customHeight="1">
      <c r="A18" s="10"/>
      <c r="B18" s="11"/>
      <c r="C18" s="11" t="s">
        <v>296</v>
      </c>
      <c r="D18" s="140">
        <v>754.7570993700001</v>
      </c>
      <c r="E18" s="141"/>
      <c r="F18" s="140">
        <v>1005</v>
      </c>
      <c r="G18" s="40"/>
      <c r="I18" s="22"/>
    </row>
    <row r="19" spans="1:9" ht="15" customHeight="1">
      <c r="A19" s="10"/>
      <c r="B19" s="11"/>
      <c r="C19" s="11" t="s">
        <v>297</v>
      </c>
      <c r="D19" s="142">
        <v>199.21070386</v>
      </c>
      <c r="E19" s="141"/>
      <c r="F19" s="142">
        <v>160</v>
      </c>
      <c r="G19" s="40"/>
      <c r="I19" s="22" t="s">
        <v>140</v>
      </c>
    </row>
    <row r="20" spans="1:9" ht="15" customHeight="1">
      <c r="A20" s="10"/>
      <c r="B20" s="11"/>
      <c r="C20" s="11" t="s">
        <v>262</v>
      </c>
      <c r="D20" s="142">
        <v>108.72304</v>
      </c>
      <c r="E20" s="141"/>
      <c r="F20" s="142">
        <v>204</v>
      </c>
      <c r="G20" s="40"/>
      <c r="I20" s="22"/>
    </row>
    <row r="21" spans="1:9" ht="15" customHeight="1">
      <c r="A21" s="10"/>
      <c r="B21" s="11"/>
      <c r="C21" s="11" t="s">
        <v>225</v>
      </c>
      <c r="D21" s="142">
        <v>2390.03332</v>
      </c>
      <c r="E21" s="141"/>
      <c r="F21" s="142">
        <v>5923</v>
      </c>
      <c r="G21" s="40"/>
      <c r="I21" s="22"/>
    </row>
    <row r="22" spans="1:9" ht="15" customHeight="1">
      <c r="A22" s="10"/>
      <c r="B22" s="11"/>
      <c r="C22" s="11" t="s">
        <v>179</v>
      </c>
      <c r="D22" s="142">
        <v>3159</v>
      </c>
      <c r="E22" s="14"/>
      <c r="F22" s="142">
        <v>2004</v>
      </c>
      <c r="G22" s="40"/>
      <c r="I22" s="22"/>
    </row>
    <row r="23" spans="1:9" ht="15" customHeight="1">
      <c r="A23" s="10"/>
      <c r="B23" s="11"/>
      <c r="C23" s="11"/>
      <c r="D23" s="143">
        <f>SUM(D18:D22)</f>
        <v>6611.72416323</v>
      </c>
      <c r="E23" s="141"/>
      <c r="F23" s="143">
        <f>SUM(F18:F22)</f>
        <v>9296</v>
      </c>
      <c r="G23" s="40"/>
      <c r="H23" s="16"/>
      <c r="I23" s="22"/>
    </row>
    <row r="24" spans="1:9" ht="15" customHeight="1">
      <c r="A24" s="10" t="s">
        <v>140</v>
      </c>
      <c r="B24" s="11" t="s">
        <v>148</v>
      </c>
      <c r="C24" s="11"/>
      <c r="D24" s="145"/>
      <c r="E24" s="141"/>
      <c r="F24" s="145"/>
      <c r="G24" s="40"/>
      <c r="I24" s="22"/>
    </row>
    <row r="25" spans="1:9" ht="15" customHeight="1">
      <c r="A25" s="10"/>
      <c r="B25" s="11"/>
      <c r="C25" s="11" t="s">
        <v>298</v>
      </c>
      <c r="D25" s="146">
        <v>1412.6017954799995</v>
      </c>
      <c r="E25" s="141" t="s">
        <v>140</v>
      </c>
      <c r="F25" s="146">
        <v>1186</v>
      </c>
      <c r="G25" s="40"/>
      <c r="I25" s="22"/>
    </row>
    <row r="26" spans="1:7" ht="15" customHeight="1">
      <c r="A26" s="10"/>
      <c r="B26" s="11"/>
      <c r="C26" s="43"/>
      <c r="D26" s="143">
        <f>SUM(D25:D25)</f>
        <v>1412.6017954799995</v>
      </c>
      <c r="E26" s="141"/>
      <c r="F26" s="143">
        <f>SUM(F25:F25)</f>
        <v>1186</v>
      </c>
      <c r="G26" s="40"/>
    </row>
    <row r="27" spans="1:7" ht="15" customHeight="1">
      <c r="A27" s="10"/>
      <c r="B27" s="11"/>
      <c r="C27" s="11"/>
      <c r="D27" s="85"/>
      <c r="E27" s="141"/>
      <c r="F27" s="85"/>
      <c r="G27" s="40"/>
    </row>
    <row r="28" spans="1:7" ht="15" customHeight="1">
      <c r="A28" s="10" t="s">
        <v>140</v>
      </c>
      <c r="B28" s="11" t="s">
        <v>150</v>
      </c>
      <c r="C28" s="11"/>
      <c r="D28" s="85">
        <f>+D23-D26</f>
        <v>5199.12236775</v>
      </c>
      <c r="E28" s="141"/>
      <c r="F28" s="85">
        <f>+F23-F26</f>
        <v>8110</v>
      </c>
      <c r="G28" s="40"/>
    </row>
    <row r="29" spans="1:7" ht="15" customHeight="1">
      <c r="A29" s="10"/>
      <c r="B29" s="11"/>
      <c r="C29" s="11"/>
      <c r="D29" s="85"/>
      <c r="E29" s="141"/>
      <c r="F29" s="85"/>
      <c r="G29" s="40"/>
    </row>
    <row r="30" spans="1:7" ht="15" customHeight="1" thickBot="1">
      <c r="A30" s="10"/>
      <c r="B30" s="11"/>
      <c r="C30" s="11"/>
      <c r="D30" s="147">
        <f>D15+D28</f>
        <v>7014.0376917700005</v>
      </c>
      <c r="E30" s="141"/>
      <c r="F30" s="147">
        <f>F15+F28</f>
        <v>10372</v>
      </c>
      <c r="G30" s="40"/>
    </row>
    <row r="31" spans="1:7" ht="15" customHeight="1" thickTop="1">
      <c r="A31" s="10"/>
      <c r="B31" s="11"/>
      <c r="C31" s="11"/>
      <c r="D31" s="85"/>
      <c r="E31" s="141"/>
      <c r="F31" s="85"/>
      <c r="G31" s="40"/>
    </row>
    <row r="32" spans="1:7" ht="15" customHeight="1">
      <c r="A32" s="10" t="s">
        <v>140</v>
      </c>
      <c r="B32" s="11" t="s">
        <v>149</v>
      </c>
      <c r="C32" s="11"/>
      <c r="D32" s="140"/>
      <c r="E32" s="141"/>
      <c r="F32" s="140"/>
      <c r="G32" s="40"/>
    </row>
    <row r="33" spans="1:7" ht="15" customHeight="1">
      <c r="A33" s="10"/>
      <c r="B33" s="11"/>
      <c r="C33" s="11" t="s">
        <v>266</v>
      </c>
      <c r="D33" s="142">
        <v>13800</v>
      </c>
      <c r="E33" s="141"/>
      <c r="F33" s="142">
        <v>13800</v>
      </c>
      <c r="G33" s="40"/>
    </row>
    <row r="34" spans="1:7" ht="15" customHeight="1">
      <c r="A34" s="10"/>
      <c r="B34" s="11"/>
      <c r="C34" s="11" t="s">
        <v>226</v>
      </c>
      <c r="D34" s="142">
        <v>10355</v>
      </c>
      <c r="E34" s="141"/>
      <c r="F34" s="142">
        <v>10355</v>
      </c>
      <c r="G34" s="40"/>
    </row>
    <row r="35" spans="1:8" ht="15" customHeight="1">
      <c r="A35" s="10"/>
      <c r="B35" s="11" t="s">
        <v>140</v>
      </c>
      <c r="C35" s="11" t="s">
        <v>341</v>
      </c>
      <c r="D35" s="142">
        <v>-19909.25104693</v>
      </c>
      <c r="E35" s="141"/>
      <c r="F35" s="142">
        <v>-16469</v>
      </c>
      <c r="G35" s="40"/>
      <c r="H35" s="137"/>
    </row>
    <row r="36" spans="1:7" ht="15" customHeight="1">
      <c r="A36" s="10"/>
      <c r="B36" s="11" t="s">
        <v>140</v>
      </c>
      <c r="C36" s="11" t="s">
        <v>223</v>
      </c>
      <c r="D36" s="142">
        <v>2767.8858436200003</v>
      </c>
      <c r="E36" s="141"/>
      <c r="F36" s="142">
        <v>2686</v>
      </c>
      <c r="G36" s="40"/>
    </row>
    <row r="37" spans="1:7" ht="15" customHeight="1">
      <c r="A37" s="10"/>
      <c r="B37" s="11" t="s">
        <v>299</v>
      </c>
      <c r="C37" s="11"/>
      <c r="D37" s="143">
        <f>SUM(D32:D36)</f>
        <v>7013.634796690001</v>
      </c>
      <c r="E37" s="141"/>
      <c r="F37" s="143">
        <f>SUM(F32:F36)</f>
        <v>10372</v>
      </c>
      <c r="G37" s="40"/>
    </row>
    <row r="38" spans="1:7" ht="15" customHeight="1">
      <c r="A38" s="10"/>
      <c r="B38" s="11"/>
      <c r="C38" s="11"/>
      <c r="D38" s="141"/>
      <c r="E38" s="141"/>
      <c r="F38" s="141"/>
      <c r="G38" s="40"/>
    </row>
    <row r="39" spans="1:7" ht="15" customHeight="1">
      <c r="A39" s="10"/>
      <c r="B39" s="3" t="s">
        <v>140</v>
      </c>
      <c r="C39" s="11"/>
      <c r="D39" s="85" t="s">
        <v>140</v>
      </c>
      <c r="E39" s="141" t="s">
        <v>140</v>
      </c>
      <c r="F39" s="85" t="s">
        <v>140</v>
      </c>
      <c r="G39" s="40"/>
    </row>
    <row r="40" spans="1:6" ht="15" customHeight="1" thickBot="1">
      <c r="A40" s="10"/>
      <c r="B40" s="11"/>
      <c r="C40" s="11"/>
      <c r="D40" s="148">
        <f>+D37</f>
        <v>7013.634796690001</v>
      </c>
      <c r="E40" s="141"/>
      <c r="F40" s="148">
        <f>+F37</f>
        <v>10372</v>
      </c>
    </row>
    <row r="41" spans="1:6" ht="15" customHeight="1" thickTop="1">
      <c r="A41" s="10"/>
      <c r="B41" s="11"/>
      <c r="C41" s="11"/>
      <c r="D41" s="141"/>
      <c r="E41" s="141"/>
      <c r="F41" s="85"/>
    </row>
    <row r="42" spans="1:6" ht="15" customHeight="1">
      <c r="A42" s="10"/>
      <c r="B42" s="11"/>
      <c r="C42" s="11"/>
      <c r="D42" s="141"/>
      <c r="E42" s="141"/>
      <c r="F42" s="141"/>
    </row>
    <row r="43" spans="1:7" ht="15" customHeight="1">
      <c r="A43" s="10"/>
      <c r="B43" s="11"/>
      <c r="C43" s="11"/>
      <c r="D43" s="155"/>
      <c r="E43" s="149"/>
      <c r="F43" s="150"/>
      <c r="G43" s="24"/>
    </row>
    <row r="44" spans="1:7" ht="15" customHeight="1">
      <c r="A44" s="10"/>
      <c r="B44" s="11" t="s">
        <v>289</v>
      </c>
      <c r="C44" s="11"/>
      <c r="D44" s="155">
        <f>D37/(138000000/1000)*100</f>
        <v>5.082344055572465</v>
      </c>
      <c r="E44" s="149"/>
      <c r="F44" s="150">
        <f>F37/(138000000/1000)*100</f>
        <v>7.515942028985507</v>
      </c>
      <c r="G44" s="24"/>
    </row>
    <row r="45" spans="1:6" ht="25.5" customHeight="1">
      <c r="A45" s="10"/>
      <c r="D45" s="14"/>
      <c r="E45" s="14"/>
      <c r="F45" s="14"/>
    </row>
    <row r="46" spans="2:5" ht="12.75">
      <c r="B46" s="25" t="s">
        <v>140</v>
      </c>
      <c r="C46" s="8" t="s">
        <v>140</v>
      </c>
      <c r="D46" s="16"/>
      <c r="E46" s="17"/>
    </row>
    <row r="47" spans="1:7" ht="15">
      <c r="A47" s="14"/>
      <c r="B47" s="83"/>
      <c r="C47" s="180"/>
      <c r="D47" s="180"/>
      <c r="E47" s="180"/>
      <c r="F47" s="180"/>
      <c r="G47" s="180"/>
    </row>
    <row r="48" spans="2:7" ht="15" customHeight="1">
      <c r="B48" s="26"/>
      <c r="C48" s="181"/>
      <c r="D48" s="181"/>
      <c r="E48" s="181"/>
      <c r="F48" s="181"/>
      <c r="G48" s="181"/>
    </row>
    <row r="49" spans="3:7" ht="12.75">
      <c r="C49" s="65"/>
      <c r="D49" s="65"/>
      <c r="E49" s="65"/>
      <c r="F49" s="65"/>
      <c r="G49" s="65"/>
    </row>
    <row r="50" spans="1:11" ht="12.75">
      <c r="A50" s="172" t="s">
        <v>242</v>
      </c>
      <c r="B50" s="172"/>
      <c r="C50" s="172"/>
      <c r="D50" s="172"/>
      <c r="E50" s="172"/>
      <c r="F50" s="172"/>
      <c r="G50" s="5"/>
      <c r="H50" s="5"/>
      <c r="I50" s="5"/>
      <c r="J50" s="5"/>
      <c r="K50" s="5"/>
    </row>
    <row r="51" spans="1:11" ht="12.75">
      <c r="A51" s="172" t="s">
        <v>357</v>
      </c>
      <c r="B51" s="172"/>
      <c r="C51" s="172"/>
      <c r="D51" s="172"/>
      <c r="E51" s="172"/>
      <c r="F51" s="172"/>
      <c r="G51" s="5"/>
      <c r="H51" s="5"/>
      <c r="I51" s="5"/>
      <c r="J51" s="5"/>
      <c r="K51" s="5"/>
    </row>
    <row r="55" spans="4:6" ht="12.75">
      <c r="D55" s="21"/>
      <c r="F55" s="21"/>
    </row>
  </sheetData>
  <mergeCells count="11">
    <mergeCell ref="A3:F3"/>
    <mergeCell ref="A1:F1"/>
    <mergeCell ref="A4:F4"/>
    <mergeCell ref="A5:F5"/>
    <mergeCell ref="A2:F2"/>
    <mergeCell ref="A50:F50"/>
    <mergeCell ref="A51:F51"/>
    <mergeCell ref="A7:F7"/>
    <mergeCell ref="A6:F6"/>
    <mergeCell ref="C47:G47"/>
    <mergeCell ref="C48:G48"/>
  </mergeCells>
  <printOptions/>
  <pageMargins left="0.5" right="0" top="0.5" bottom="0" header="0" footer="0"/>
  <pageSetup fitToHeight="1" fitToWidth="1"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A1:V43"/>
  <sheetViews>
    <sheetView workbookViewId="0" topLeftCell="A12">
      <selection activeCell="A24" sqref="A12:B24"/>
    </sheetView>
  </sheetViews>
  <sheetFormatPr defaultColWidth="9.33203125" defaultRowHeight="12.75"/>
  <cols>
    <col min="1" max="3" width="3.83203125" style="8" customWidth="1"/>
    <col min="4" max="4" width="34.33203125" style="8" customWidth="1"/>
    <col min="5" max="5" width="16.66015625" style="8" customWidth="1"/>
    <col min="6" max="6" width="2.33203125" style="8" customWidth="1"/>
    <col min="7" max="7" width="17.83203125" style="8" customWidth="1"/>
    <col min="8" max="8" width="2.5" style="8" customWidth="1"/>
    <col min="9" max="9" width="15.83203125" style="8" customWidth="1"/>
    <col min="10" max="10" width="3.16015625" style="8" customWidth="1"/>
    <col min="11" max="11" width="15.83203125" style="8" customWidth="1"/>
    <col min="12" max="12" width="1.83203125" style="8" customWidth="1"/>
    <col min="13" max="13" width="15.83203125" style="8" customWidth="1"/>
    <col min="14" max="14" width="1.66796875" style="8" customWidth="1"/>
    <col min="15" max="15" width="15.5" style="8" customWidth="1"/>
    <col min="16" max="16" width="2.5" style="8" customWidth="1"/>
    <col min="17" max="16384" width="9.33203125" style="8" customWidth="1"/>
  </cols>
  <sheetData>
    <row r="1" spans="1:13" ht="19.5" customHeight="1">
      <c r="A1" s="183" t="str">
        <f>+'Income Statements'!A1:H1</f>
        <v>LITESPEED EDUCATION TECHNOLOGIES BERHAD</v>
      </c>
      <c r="B1" s="183"/>
      <c r="C1" s="183"/>
      <c r="D1" s="183"/>
      <c r="E1" s="183"/>
      <c r="F1" s="183"/>
      <c r="G1" s="183"/>
      <c r="H1" s="183"/>
      <c r="I1" s="183"/>
      <c r="J1" s="183"/>
      <c r="K1" s="183"/>
      <c r="L1" s="183"/>
      <c r="M1" s="183"/>
    </row>
    <row r="2" spans="1:13" ht="12.75" customHeight="1">
      <c r="A2" s="185"/>
      <c r="B2" s="185"/>
      <c r="C2" s="185"/>
      <c r="D2" s="185"/>
      <c r="E2" s="185"/>
      <c r="F2" s="185"/>
      <c r="G2" s="185"/>
      <c r="H2" s="185"/>
      <c r="I2" s="185"/>
      <c r="J2" s="185"/>
      <c r="K2" s="185"/>
      <c r="L2" s="185"/>
      <c r="M2" s="185"/>
    </row>
    <row r="3" spans="1:13" ht="9.75" customHeight="1">
      <c r="A3" s="182" t="str">
        <f>+'Income Statements'!A3:H3</f>
        <v>Company No. 646756-X</v>
      </c>
      <c r="B3" s="182"/>
      <c r="C3" s="182"/>
      <c r="D3" s="182"/>
      <c r="E3" s="182"/>
      <c r="F3" s="182"/>
      <c r="G3" s="182"/>
      <c r="H3" s="182"/>
      <c r="I3" s="182"/>
      <c r="J3" s="182"/>
      <c r="K3" s="182"/>
      <c r="L3" s="182"/>
      <c r="M3" s="182"/>
    </row>
    <row r="4" spans="1:13" ht="9.75" customHeight="1">
      <c r="A4" s="182" t="s">
        <v>134</v>
      </c>
      <c r="B4" s="182"/>
      <c r="C4" s="182"/>
      <c r="D4" s="182"/>
      <c r="E4" s="182"/>
      <c r="F4" s="182"/>
      <c r="G4" s="182"/>
      <c r="H4" s="182"/>
      <c r="I4" s="182"/>
      <c r="J4" s="182"/>
      <c r="K4" s="182"/>
      <c r="L4" s="182"/>
      <c r="M4" s="182"/>
    </row>
    <row r="5" spans="1:13" ht="19.5" customHeight="1">
      <c r="A5" s="184" t="str">
        <f>+'Income Statements'!A5:H5</f>
        <v>Quarterly report on results for the 2nd quarter ended 31.10.2008</v>
      </c>
      <c r="B5" s="184"/>
      <c r="C5" s="184"/>
      <c r="D5" s="184"/>
      <c r="E5" s="184"/>
      <c r="F5" s="184"/>
      <c r="G5" s="184"/>
      <c r="H5" s="184"/>
      <c r="I5" s="184"/>
      <c r="J5" s="184"/>
      <c r="K5" s="184"/>
      <c r="L5" s="184"/>
      <c r="M5" s="184"/>
    </row>
    <row r="6" spans="1:13" ht="19.5" customHeight="1" thickBot="1">
      <c r="A6" s="175" t="s">
        <v>202</v>
      </c>
      <c r="B6" s="175"/>
      <c r="C6" s="175"/>
      <c r="D6" s="175"/>
      <c r="E6" s="175"/>
      <c r="F6" s="175"/>
      <c r="G6" s="175"/>
      <c r="H6" s="175"/>
      <c r="I6" s="175"/>
      <c r="J6" s="175"/>
      <c r="K6" s="175"/>
      <c r="L6" s="175"/>
      <c r="M6" s="175"/>
    </row>
    <row r="7" spans="1:13" ht="20.25" customHeight="1">
      <c r="A7" s="179" t="s">
        <v>146</v>
      </c>
      <c r="B7" s="179"/>
      <c r="C7" s="179"/>
      <c r="D7" s="179"/>
      <c r="E7" s="179"/>
      <c r="F7" s="179"/>
      <c r="G7" s="179"/>
      <c r="H7" s="179"/>
      <c r="I7" s="179"/>
      <c r="J7" s="179"/>
      <c r="K7" s="179"/>
      <c r="L7" s="179"/>
      <c r="M7" s="179"/>
    </row>
    <row r="8" spans="1:13" ht="20.25" customHeight="1">
      <c r="A8" s="6"/>
      <c r="B8" s="6"/>
      <c r="C8" s="6"/>
      <c r="D8" s="6"/>
      <c r="E8" s="6"/>
      <c r="F8" s="6"/>
      <c r="G8" s="6"/>
      <c r="H8" s="6"/>
      <c r="I8" s="6"/>
      <c r="J8" s="6"/>
      <c r="K8" s="6"/>
      <c r="L8" s="6"/>
      <c r="M8" s="6"/>
    </row>
    <row r="9" spans="1:13" ht="20.25" customHeight="1">
      <c r="A9" s="6"/>
      <c r="B9" s="6"/>
      <c r="C9" s="6"/>
      <c r="D9" s="6"/>
      <c r="E9" s="105" t="s">
        <v>293</v>
      </c>
      <c r="F9" s="52" t="s">
        <v>140</v>
      </c>
      <c r="G9" s="106" t="s">
        <v>300</v>
      </c>
      <c r="H9" s="52"/>
      <c r="I9" s="52"/>
      <c r="J9" s="52"/>
      <c r="K9" s="102" t="s">
        <v>301</v>
      </c>
      <c r="L9" s="6"/>
      <c r="M9" s="6"/>
    </row>
    <row r="10" spans="1:13" ht="20.25" customHeight="1">
      <c r="A10" s="6"/>
      <c r="B10" s="6"/>
      <c r="C10" s="6"/>
      <c r="D10" s="6"/>
      <c r="E10" s="103" t="s">
        <v>294</v>
      </c>
      <c r="F10" s="52"/>
      <c r="G10" s="102" t="s">
        <v>291</v>
      </c>
      <c r="H10" s="52"/>
      <c r="I10" s="102" t="s">
        <v>292</v>
      </c>
      <c r="J10" s="6"/>
      <c r="K10" s="52"/>
      <c r="L10" s="6"/>
      <c r="M10" s="6"/>
    </row>
    <row r="11" spans="1:13" ht="48" customHeight="1">
      <c r="A11" s="112"/>
      <c r="B11" s="112"/>
      <c r="C11" s="49"/>
      <c r="D11" s="49"/>
      <c r="E11" s="52" t="s">
        <v>135</v>
      </c>
      <c r="F11" s="52"/>
      <c r="G11" s="52" t="s">
        <v>222</v>
      </c>
      <c r="H11" s="14"/>
      <c r="I11" s="52" t="s">
        <v>223</v>
      </c>
      <c r="J11" s="14"/>
      <c r="K11" s="52" t="s">
        <v>341</v>
      </c>
      <c r="L11" s="52"/>
      <c r="M11" s="52" t="s">
        <v>302</v>
      </c>
    </row>
    <row r="12" spans="1:13" ht="15" customHeight="1">
      <c r="A12" s="14"/>
      <c r="B12" s="112"/>
      <c r="C12" s="49"/>
      <c r="D12" s="49"/>
      <c r="E12" s="50" t="s">
        <v>142</v>
      </c>
      <c r="F12" s="50"/>
      <c r="G12" s="50" t="s">
        <v>142</v>
      </c>
      <c r="H12" s="14"/>
      <c r="I12" s="50" t="s">
        <v>142</v>
      </c>
      <c r="J12" s="14"/>
      <c r="K12" s="50" t="s">
        <v>142</v>
      </c>
      <c r="L12" s="50"/>
      <c r="M12" s="50" t="s">
        <v>142</v>
      </c>
    </row>
    <row r="13" spans="1:13" ht="12.75">
      <c r="A13" s="48" t="s">
        <v>3</v>
      </c>
      <c r="B13" s="14"/>
      <c r="C13" s="14"/>
      <c r="D13" s="14"/>
      <c r="E13" s="14"/>
      <c r="F13" s="14"/>
      <c r="G13" s="14"/>
      <c r="H13" s="14"/>
      <c r="I13" s="14"/>
      <c r="J13" s="14"/>
      <c r="K13" s="14"/>
      <c r="L13" s="14"/>
      <c r="M13" s="14"/>
    </row>
    <row r="14" spans="1:21" ht="12.75">
      <c r="A14" s="14"/>
      <c r="B14" s="14"/>
      <c r="C14" s="14"/>
      <c r="D14" s="14"/>
      <c r="E14" s="14"/>
      <c r="F14" s="14"/>
      <c r="G14" s="14"/>
      <c r="H14" s="14"/>
      <c r="I14" s="14"/>
      <c r="J14" s="14"/>
      <c r="K14" s="14"/>
      <c r="L14" s="14"/>
      <c r="M14" s="14"/>
      <c r="O14" s="12" t="s">
        <v>140</v>
      </c>
      <c r="P14" s="22" t="s">
        <v>140</v>
      </c>
      <c r="Q14" s="32" t="s">
        <v>140</v>
      </c>
      <c r="R14" s="32" t="s">
        <v>140</v>
      </c>
      <c r="S14" s="32" t="s">
        <v>140</v>
      </c>
      <c r="T14" s="8" t="s">
        <v>140</v>
      </c>
      <c r="U14" s="12" t="s">
        <v>140</v>
      </c>
    </row>
    <row r="15" spans="1:14" ht="12.75">
      <c r="A15" s="14" t="s">
        <v>358</v>
      </c>
      <c r="B15" s="14"/>
      <c r="C15" s="14"/>
      <c r="D15" s="14"/>
      <c r="E15" s="45">
        <v>13800</v>
      </c>
      <c r="F15" s="46">
        <v>0</v>
      </c>
      <c r="G15" s="47">
        <v>10355</v>
      </c>
      <c r="H15" s="74"/>
      <c r="I15" s="47">
        <v>2686</v>
      </c>
      <c r="J15" s="14"/>
      <c r="K15" s="45">
        <v>-16469</v>
      </c>
      <c r="L15" s="46"/>
      <c r="M15" s="45">
        <f>SUM(E15:K15)</f>
        <v>10372</v>
      </c>
      <c r="N15" s="14"/>
    </row>
    <row r="16" spans="1:14" ht="12.75">
      <c r="A16" s="14"/>
      <c r="B16" s="14"/>
      <c r="C16" s="14"/>
      <c r="D16" s="14"/>
      <c r="E16" s="45"/>
      <c r="F16" s="46"/>
      <c r="G16" s="14"/>
      <c r="H16" s="31"/>
      <c r="I16" s="14"/>
      <c r="J16" s="14"/>
      <c r="K16" s="45"/>
      <c r="L16" s="46"/>
      <c r="M16" s="45"/>
      <c r="N16" s="14"/>
    </row>
    <row r="17" spans="1:14" ht="12.75">
      <c r="A17" s="14" t="s">
        <v>4</v>
      </c>
      <c r="B17" s="14"/>
      <c r="C17" s="14"/>
      <c r="D17" s="14"/>
      <c r="E17" s="87">
        <v>0</v>
      </c>
      <c r="F17" s="46"/>
      <c r="G17" s="87">
        <v>0</v>
      </c>
      <c r="H17" s="31"/>
      <c r="I17" s="87">
        <v>0</v>
      </c>
      <c r="J17" s="14"/>
      <c r="K17" s="87">
        <f>'Income Statements'!$J$40</f>
        <v>-3440</v>
      </c>
      <c r="L17" s="46"/>
      <c r="M17" s="87">
        <f>+SUM(E17:K17)</f>
        <v>-3440</v>
      </c>
      <c r="N17" s="14"/>
    </row>
    <row r="18" spans="1:15" ht="12.75">
      <c r="A18" s="14"/>
      <c r="B18" s="14"/>
      <c r="C18" s="14"/>
      <c r="D18" s="14"/>
      <c r="E18" s="45"/>
      <c r="F18" s="46"/>
      <c r="G18" s="14"/>
      <c r="H18" s="31"/>
      <c r="I18" s="14"/>
      <c r="J18" s="14"/>
      <c r="K18" s="45"/>
      <c r="L18" s="46"/>
      <c r="M18" s="45"/>
      <c r="N18" s="14"/>
      <c r="O18" s="114"/>
    </row>
    <row r="19" spans="1:22" ht="12.75">
      <c r="A19" s="14"/>
      <c r="B19" s="14"/>
      <c r="C19" s="14"/>
      <c r="D19" s="14"/>
      <c r="E19" s="46">
        <f>SUM(E15:E17)</f>
        <v>13800</v>
      </c>
      <c r="F19" s="46">
        <f aca="true" t="shared" si="0" ref="F19:M19">SUM(F15:F17)</f>
        <v>0</v>
      </c>
      <c r="G19" s="46">
        <f t="shared" si="0"/>
        <v>10355</v>
      </c>
      <c r="H19" s="86"/>
      <c r="I19" s="46">
        <f t="shared" si="0"/>
        <v>2686</v>
      </c>
      <c r="J19" s="46" t="s">
        <v>140</v>
      </c>
      <c r="K19" s="46">
        <f t="shared" si="0"/>
        <v>-19909</v>
      </c>
      <c r="L19" s="46">
        <f t="shared" si="0"/>
        <v>0</v>
      </c>
      <c r="M19" s="46">
        <f t="shared" si="0"/>
        <v>6932</v>
      </c>
      <c r="N19" s="14"/>
      <c r="O19" s="46"/>
      <c r="P19" s="14"/>
      <c r="Q19" s="14"/>
      <c r="R19" s="14"/>
      <c r="S19" s="14"/>
      <c r="T19" s="14"/>
      <c r="U19" s="14"/>
      <c r="V19" s="14"/>
    </row>
    <row r="20" spans="1:14" ht="12.75">
      <c r="A20" s="14"/>
      <c r="B20" s="14"/>
      <c r="C20" s="14"/>
      <c r="D20" s="14"/>
      <c r="E20" s="45"/>
      <c r="F20" s="46"/>
      <c r="G20" s="14"/>
      <c r="H20" s="31"/>
      <c r="I20" s="14"/>
      <c r="J20" s="14"/>
      <c r="K20" s="45"/>
      <c r="L20" s="46"/>
      <c r="M20" s="45"/>
      <c r="N20" s="14"/>
    </row>
    <row r="21" spans="1:13" ht="12.75">
      <c r="A21" s="14" t="s">
        <v>240</v>
      </c>
      <c r="B21" s="14"/>
      <c r="C21" s="14"/>
      <c r="D21" s="14"/>
      <c r="E21" s="45">
        <v>0</v>
      </c>
      <c r="F21" s="46"/>
      <c r="G21" s="45">
        <v>0</v>
      </c>
      <c r="H21" s="31"/>
      <c r="I21" s="54">
        <v>82</v>
      </c>
      <c r="J21" s="14"/>
      <c r="K21" s="45">
        <v>0</v>
      </c>
      <c r="L21" s="46"/>
      <c r="M21" s="45">
        <f>SUM(E21:K21)</f>
        <v>82</v>
      </c>
    </row>
    <row r="22" spans="1:13" ht="12.75">
      <c r="A22" s="14"/>
      <c r="B22" s="14"/>
      <c r="C22" s="14"/>
      <c r="D22" s="14"/>
      <c r="E22" s="87"/>
      <c r="F22" s="86"/>
      <c r="G22" s="156"/>
      <c r="H22" s="31"/>
      <c r="I22" s="156"/>
      <c r="J22" s="14"/>
      <c r="K22" s="87"/>
      <c r="L22" s="46"/>
      <c r="M22" s="87"/>
    </row>
    <row r="23" spans="1:15" ht="13.5" thickBot="1">
      <c r="A23" s="14" t="s">
        <v>5</v>
      </c>
      <c r="B23" s="14"/>
      <c r="C23" s="14"/>
      <c r="D23" s="14"/>
      <c r="E23" s="88">
        <f>SUM(E19:E21)</f>
        <v>13800</v>
      </c>
      <c r="F23" s="35">
        <f>+SUM(F15:F20)</f>
        <v>0</v>
      </c>
      <c r="G23" s="88">
        <f>SUM(G19:G21)</f>
        <v>10355</v>
      </c>
      <c r="H23" s="35"/>
      <c r="I23" s="88">
        <f>SUM(I19:I21)</f>
        <v>2768</v>
      </c>
      <c r="J23" s="14"/>
      <c r="K23" s="88">
        <f>SUM(K19:K21)</f>
        <v>-19909</v>
      </c>
      <c r="L23" s="46"/>
      <c r="M23" s="88">
        <f>SUM(M19:M21)</f>
        <v>7014</v>
      </c>
      <c r="O23" s="16"/>
    </row>
    <row r="24" spans="1:13" ht="13.5" thickTop="1">
      <c r="A24" s="14"/>
      <c r="B24" s="14"/>
      <c r="C24" s="14"/>
      <c r="D24" s="14"/>
      <c r="E24" s="14"/>
      <c r="F24" s="14"/>
      <c r="G24" s="14"/>
      <c r="H24" s="31"/>
      <c r="I24" s="14"/>
      <c r="J24" s="14"/>
      <c r="K24" s="14"/>
      <c r="L24" s="14"/>
      <c r="M24" s="14"/>
    </row>
    <row r="25" spans="1:15" ht="12.75">
      <c r="A25" s="188"/>
      <c r="B25" s="189"/>
      <c r="C25" s="189"/>
      <c r="D25" s="189"/>
      <c r="E25" s="189"/>
      <c r="F25" s="189"/>
      <c r="G25" s="189"/>
      <c r="H25" s="189"/>
      <c r="I25" s="189"/>
      <c r="J25" s="189"/>
      <c r="K25" s="189"/>
      <c r="L25" s="189"/>
      <c r="M25" s="189"/>
      <c r="O25" s="22"/>
    </row>
    <row r="26" spans="1:13" ht="12.75">
      <c r="A26" s="189"/>
      <c r="B26" s="189"/>
      <c r="C26" s="189"/>
      <c r="D26" s="189"/>
      <c r="E26" s="189"/>
      <c r="F26" s="189"/>
      <c r="G26" s="189"/>
      <c r="H26" s="189"/>
      <c r="I26" s="189"/>
      <c r="J26" s="189"/>
      <c r="K26" s="189"/>
      <c r="L26" s="189"/>
      <c r="M26" s="189"/>
    </row>
    <row r="27" spans="1:13" ht="15">
      <c r="A27" s="89" t="s">
        <v>6</v>
      </c>
      <c r="B27" s="90"/>
      <c r="C27" s="90"/>
      <c r="D27" s="90"/>
      <c r="E27" s="82"/>
      <c r="F27" s="82"/>
      <c r="G27" s="82"/>
      <c r="H27" s="82"/>
      <c r="I27" s="82"/>
      <c r="J27" s="82"/>
      <c r="K27" s="82"/>
      <c r="L27" s="82"/>
      <c r="M27" s="82"/>
    </row>
    <row r="28" spans="1:13" ht="12.75">
      <c r="A28" s="81"/>
      <c r="B28" s="81"/>
      <c r="C28" s="81"/>
      <c r="D28" s="81"/>
      <c r="E28" s="82"/>
      <c r="F28" s="82"/>
      <c r="G28" s="82"/>
      <c r="H28" s="82"/>
      <c r="I28" s="82"/>
      <c r="J28" s="82"/>
      <c r="K28" s="82"/>
      <c r="L28" s="82"/>
      <c r="M28" s="82"/>
    </row>
    <row r="29" spans="1:13" ht="12.75">
      <c r="A29" s="82" t="s">
        <v>320</v>
      </c>
      <c r="B29" s="82"/>
      <c r="C29" s="82"/>
      <c r="D29" s="82"/>
      <c r="E29" s="45">
        <v>13800</v>
      </c>
      <c r="F29" s="46">
        <v>0</v>
      </c>
      <c r="G29" s="47">
        <v>10355</v>
      </c>
      <c r="H29" s="47"/>
      <c r="I29" s="47">
        <v>2827</v>
      </c>
      <c r="J29" s="82"/>
      <c r="K29" s="45">
        <v>-8934</v>
      </c>
      <c r="L29" s="46"/>
      <c r="M29" s="45">
        <f>SUM(E29:K29)</f>
        <v>18048</v>
      </c>
    </row>
    <row r="30" spans="1:13" ht="12.75">
      <c r="A30" s="82"/>
      <c r="B30" s="82"/>
      <c r="C30" s="82"/>
      <c r="D30" s="82"/>
      <c r="E30" s="45"/>
      <c r="F30" s="46"/>
      <c r="G30" s="47"/>
      <c r="H30" s="47"/>
      <c r="I30" s="47"/>
      <c r="J30" s="82"/>
      <c r="K30" s="45"/>
      <c r="L30" s="46"/>
      <c r="M30" s="45" t="s">
        <v>140</v>
      </c>
    </row>
    <row r="31" spans="1:13" ht="12.75">
      <c r="A31" s="82" t="s">
        <v>7</v>
      </c>
      <c r="B31" s="82"/>
      <c r="C31" s="82"/>
      <c r="D31" s="82"/>
      <c r="E31" s="87">
        <v>0</v>
      </c>
      <c r="F31" s="46"/>
      <c r="G31" s="87">
        <v>0</v>
      </c>
      <c r="H31" s="31"/>
      <c r="I31" s="87">
        <v>0</v>
      </c>
      <c r="J31" s="82"/>
      <c r="K31" s="87">
        <f>'Income Statements'!$L$40</f>
        <v>-3098</v>
      </c>
      <c r="L31" s="46"/>
      <c r="M31" s="87">
        <f>+SUM(E31:K31)</f>
        <v>-3098</v>
      </c>
    </row>
    <row r="32" spans="1:13" ht="12.75">
      <c r="A32" s="82"/>
      <c r="B32" s="82"/>
      <c r="C32" s="82"/>
      <c r="D32" s="82"/>
      <c r="E32" s="45"/>
      <c r="F32" s="46"/>
      <c r="G32" s="47"/>
      <c r="H32" s="74"/>
      <c r="I32" s="47"/>
      <c r="J32" s="82"/>
      <c r="K32" s="45"/>
      <c r="L32" s="46"/>
      <c r="M32" s="45"/>
    </row>
    <row r="33" spans="1:14" ht="12.75">
      <c r="A33" s="14"/>
      <c r="B33" s="82"/>
      <c r="C33" s="82"/>
      <c r="D33" s="82"/>
      <c r="E33" s="45">
        <f>SUM(E29:E31)</f>
        <v>13800</v>
      </c>
      <c r="F33" s="45" t="s">
        <v>140</v>
      </c>
      <c r="G33" s="45">
        <f aca="true" t="shared" si="1" ref="G33:N33">SUM(G29:G31)</f>
        <v>10355</v>
      </c>
      <c r="H33" s="35" t="s">
        <v>140</v>
      </c>
      <c r="I33" s="45">
        <f t="shared" si="1"/>
        <v>2827</v>
      </c>
      <c r="J33" s="45" t="s">
        <v>140</v>
      </c>
      <c r="K33" s="45">
        <f t="shared" si="1"/>
        <v>-12032</v>
      </c>
      <c r="L33" s="45" t="s">
        <v>140</v>
      </c>
      <c r="M33" s="45">
        <f t="shared" si="1"/>
        <v>14950</v>
      </c>
      <c r="N33" s="12">
        <f t="shared" si="1"/>
        <v>0</v>
      </c>
    </row>
    <row r="34" spans="1:13" ht="12.75">
      <c r="A34" s="82"/>
      <c r="B34" s="82"/>
      <c r="C34" s="82"/>
      <c r="D34" s="82"/>
      <c r="E34" s="45"/>
      <c r="F34" s="46"/>
      <c r="G34" s="47"/>
      <c r="H34" s="74"/>
      <c r="I34" s="47"/>
      <c r="J34" s="82"/>
      <c r="K34" s="45"/>
      <c r="L34" s="46"/>
      <c r="M34" s="45"/>
    </row>
    <row r="35" spans="1:13" ht="12.75">
      <c r="A35" s="82" t="s">
        <v>240</v>
      </c>
      <c r="B35" s="82"/>
      <c r="C35" s="82"/>
      <c r="D35" s="82"/>
      <c r="E35" s="45">
        <v>0</v>
      </c>
      <c r="F35" s="46"/>
      <c r="G35" s="45">
        <v>0</v>
      </c>
      <c r="H35" s="31"/>
      <c r="I35" s="54">
        <f>-61</f>
        <v>-61</v>
      </c>
      <c r="J35" s="82"/>
      <c r="K35" s="45">
        <v>0</v>
      </c>
      <c r="L35" s="46"/>
      <c r="M35" s="45">
        <f>SUM(E35:K35)</f>
        <v>-61</v>
      </c>
    </row>
    <row r="36" spans="1:13" ht="12.75">
      <c r="A36" s="82"/>
      <c r="B36" s="82"/>
      <c r="C36" s="82"/>
      <c r="D36" s="82"/>
      <c r="E36" s="87"/>
      <c r="F36" s="86"/>
      <c r="G36" s="111"/>
      <c r="H36" s="113"/>
      <c r="I36" s="111"/>
      <c r="J36" s="82"/>
      <c r="K36" s="87"/>
      <c r="L36" s="46"/>
      <c r="M36" s="87"/>
    </row>
    <row r="37" spans="1:13" ht="13.5" thickBot="1">
      <c r="A37" s="82" t="s">
        <v>8</v>
      </c>
      <c r="B37" s="82"/>
      <c r="C37" s="82"/>
      <c r="D37" s="82"/>
      <c r="E37" s="88">
        <f>+SUM(E33:E35)</f>
        <v>13800</v>
      </c>
      <c r="F37" s="35">
        <f>+SUM(F29:F35)</f>
        <v>0</v>
      </c>
      <c r="G37" s="88">
        <f>+SUM(G33:G35)</f>
        <v>10355</v>
      </c>
      <c r="H37" s="35">
        <f>+SUM(H29:H35)</f>
        <v>0</v>
      </c>
      <c r="I37" s="88">
        <f>+SUM(I33:I35)</f>
        <v>2766</v>
      </c>
      <c r="J37" s="82"/>
      <c r="K37" s="88">
        <f>+SUM(K33:K35)</f>
        <v>-12032</v>
      </c>
      <c r="L37" s="46"/>
      <c r="M37" s="88">
        <f>+SUM(M33:M35)</f>
        <v>14889</v>
      </c>
    </row>
    <row r="38" spans="1:13" ht="13.5" thickTop="1">
      <c r="A38" s="59"/>
      <c r="B38" s="59"/>
      <c r="C38" s="59"/>
      <c r="D38" s="59"/>
      <c r="E38" s="59"/>
      <c r="F38" s="59"/>
      <c r="G38" s="59"/>
      <c r="H38" s="59"/>
      <c r="I38" s="59"/>
      <c r="J38" s="59"/>
      <c r="K38" s="59"/>
      <c r="L38" s="59"/>
      <c r="M38" s="59"/>
    </row>
    <row r="39" spans="1:13" ht="12.75">
      <c r="A39" s="69"/>
      <c r="B39" s="69"/>
      <c r="C39" s="69"/>
      <c r="D39" s="69"/>
      <c r="E39" s="69"/>
      <c r="F39" s="69"/>
      <c r="G39" s="69"/>
      <c r="H39" s="69"/>
      <c r="I39" s="69"/>
      <c r="J39" s="69"/>
      <c r="K39" s="69"/>
      <c r="L39" s="69"/>
      <c r="M39" s="69"/>
    </row>
    <row r="40" spans="1:13" ht="12.75">
      <c r="A40" s="69"/>
      <c r="B40" s="69"/>
      <c r="C40" s="69"/>
      <c r="D40" s="69"/>
      <c r="E40" s="69"/>
      <c r="F40" s="69"/>
      <c r="G40" s="69"/>
      <c r="H40" s="69"/>
      <c r="I40" s="123"/>
      <c r="J40" s="69"/>
      <c r="K40" s="69"/>
      <c r="L40" s="69"/>
      <c r="M40" s="69"/>
    </row>
    <row r="41" ht="12.75">
      <c r="A41" s="8" t="s">
        <v>140</v>
      </c>
    </row>
    <row r="42" spans="1:13" ht="12.75">
      <c r="A42" s="186" t="s">
        <v>237</v>
      </c>
      <c r="B42" s="186"/>
      <c r="C42" s="186"/>
      <c r="D42" s="186"/>
      <c r="E42" s="186"/>
      <c r="F42" s="186"/>
      <c r="G42" s="186"/>
      <c r="H42" s="186"/>
      <c r="I42" s="187"/>
      <c r="J42" s="187"/>
      <c r="K42" s="187"/>
      <c r="L42" s="187"/>
      <c r="M42" s="187"/>
    </row>
    <row r="43" spans="1:13" ht="12.75">
      <c r="A43" s="186" t="s">
        <v>357</v>
      </c>
      <c r="B43" s="186"/>
      <c r="C43" s="186"/>
      <c r="D43" s="186"/>
      <c r="E43" s="186"/>
      <c r="F43" s="186"/>
      <c r="G43" s="186"/>
      <c r="H43" s="186"/>
      <c r="I43" s="187"/>
      <c r="J43" s="187"/>
      <c r="K43" s="187"/>
      <c r="L43" s="187"/>
      <c r="M43" s="187"/>
    </row>
  </sheetData>
  <mergeCells count="10">
    <mergeCell ref="A1:M1"/>
    <mergeCell ref="A3:M3"/>
    <mergeCell ref="A4:M4"/>
    <mergeCell ref="A5:M5"/>
    <mergeCell ref="A2:M2"/>
    <mergeCell ref="A42:M42"/>
    <mergeCell ref="A43:M43"/>
    <mergeCell ref="A6:M6"/>
    <mergeCell ref="A7:M7"/>
    <mergeCell ref="A25:M26"/>
  </mergeCells>
  <printOptions/>
  <pageMargins left="0.75" right="0.75" top="0.41" bottom="1" header="0.28" footer="0.5"/>
  <pageSetup fitToHeight="1" fitToWidth="1" horizontalDpi="600" verticalDpi="600" orientation="portrait" scale="78" r:id="rId1"/>
</worksheet>
</file>

<file path=xl/worksheets/sheet4.xml><?xml version="1.0" encoding="utf-8"?>
<worksheet xmlns="http://schemas.openxmlformats.org/spreadsheetml/2006/main" xmlns:r="http://schemas.openxmlformats.org/officeDocument/2006/relationships">
  <sheetPr>
    <pageSetUpPr fitToPage="1"/>
  </sheetPr>
  <dimension ref="A1:K57"/>
  <sheetViews>
    <sheetView workbookViewId="0" topLeftCell="A39">
      <selection activeCell="F65" sqref="F65"/>
    </sheetView>
  </sheetViews>
  <sheetFormatPr defaultColWidth="9.33203125" defaultRowHeight="12.75"/>
  <cols>
    <col min="1" max="2" width="3.83203125" style="8" customWidth="1"/>
    <col min="3" max="3" width="50.83203125" style="8" customWidth="1"/>
    <col min="4" max="4" width="10.33203125" style="8" customWidth="1"/>
    <col min="5" max="6" width="15.66015625" style="8" customWidth="1"/>
    <col min="7" max="16384" width="9.33203125" style="8" customWidth="1"/>
  </cols>
  <sheetData>
    <row r="1" spans="1:6" ht="19.5" customHeight="1">
      <c r="A1" s="192" t="str">
        <f>+'Income Statements'!A1:H1</f>
        <v>LITESPEED EDUCATION TECHNOLOGIES BERHAD</v>
      </c>
      <c r="B1" s="192"/>
      <c r="C1" s="192"/>
      <c r="D1" s="192"/>
      <c r="E1" s="192"/>
      <c r="F1" s="192"/>
    </row>
    <row r="2" spans="1:6" ht="13.5" customHeight="1">
      <c r="A2" s="176"/>
      <c r="B2" s="176"/>
      <c r="C2" s="176"/>
      <c r="D2" s="176"/>
      <c r="E2" s="176"/>
      <c r="F2" s="176"/>
    </row>
    <row r="3" spans="1:6" ht="9.75" customHeight="1">
      <c r="A3" s="174" t="str">
        <f>+'Income Statements'!A3:H3</f>
        <v>Company No. 646756-X</v>
      </c>
      <c r="B3" s="174"/>
      <c r="C3" s="174"/>
      <c r="D3" s="174"/>
      <c r="E3" s="174"/>
      <c r="F3" s="174"/>
    </row>
    <row r="4" spans="1:6" ht="9.75" customHeight="1">
      <c r="A4" s="174" t="s">
        <v>134</v>
      </c>
      <c r="B4" s="174"/>
      <c r="C4" s="174"/>
      <c r="D4" s="174"/>
      <c r="E4" s="174"/>
      <c r="F4" s="174"/>
    </row>
    <row r="5" spans="1:6" ht="19.5" customHeight="1">
      <c r="A5" s="177" t="str">
        <f>+'Income Statements'!A5:H5</f>
        <v>Quarterly report on results for the 2nd quarter ended 31.10.2008</v>
      </c>
      <c r="B5" s="177"/>
      <c r="C5" s="177"/>
      <c r="D5" s="177"/>
      <c r="E5" s="177"/>
      <c r="F5" s="177"/>
    </row>
    <row r="6" spans="1:6" ht="19.5" customHeight="1" thickBot="1">
      <c r="A6" s="177" t="s">
        <v>235</v>
      </c>
      <c r="B6" s="177"/>
      <c r="C6" s="177"/>
      <c r="D6" s="177"/>
      <c r="E6" s="177"/>
      <c r="F6" s="177"/>
    </row>
    <row r="7" spans="1:6" ht="20.25" customHeight="1">
      <c r="A7" s="179" t="s">
        <v>146</v>
      </c>
      <c r="B7" s="179"/>
      <c r="C7" s="179"/>
      <c r="D7" s="179"/>
      <c r="E7" s="179"/>
      <c r="F7" s="179"/>
    </row>
    <row r="8" spans="1:6" ht="15.75" customHeight="1">
      <c r="A8" s="7"/>
      <c r="B8" s="7"/>
      <c r="C8" s="7"/>
      <c r="D8" s="7"/>
      <c r="E8" s="7"/>
      <c r="F8" s="7"/>
    </row>
    <row r="9" spans="1:6" ht="35.25" customHeight="1">
      <c r="A9" s="112"/>
      <c r="B9" s="49"/>
      <c r="C9" s="49"/>
      <c r="D9" s="52"/>
      <c r="E9" s="52" t="s">
        <v>9</v>
      </c>
      <c r="F9" s="52" t="s">
        <v>10</v>
      </c>
    </row>
    <row r="10" spans="1:6" ht="15" customHeight="1">
      <c r="A10" s="112"/>
      <c r="B10" s="49"/>
      <c r="C10" s="49"/>
      <c r="D10" s="50"/>
      <c r="E10" s="50" t="s">
        <v>142</v>
      </c>
      <c r="F10" s="50" t="s">
        <v>142</v>
      </c>
    </row>
    <row r="11" spans="1:6" ht="15" customHeight="1">
      <c r="A11" s="48" t="s">
        <v>152</v>
      </c>
      <c r="B11" s="49"/>
      <c r="C11" s="49"/>
      <c r="D11" s="50"/>
      <c r="E11" s="50"/>
      <c r="F11" s="50"/>
    </row>
    <row r="12" spans="1:6" ht="15" customHeight="1">
      <c r="A12" s="80" t="s">
        <v>349</v>
      </c>
      <c r="B12" s="49"/>
      <c r="C12" s="49"/>
      <c r="D12" s="50"/>
      <c r="E12" s="51">
        <f>'Income Statements'!$J$35</f>
        <v>-3440</v>
      </c>
      <c r="F12" s="94">
        <f>'Income Statements'!$L$35</f>
        <v>-3098</v>
      </c>
    </row>
    <row r="13" spans="1:6" ht="15" customHeight="1">
      <c r="A13" s="80"/>
      <c r="B13" s="49"/>
      <c r="C13" s="49"/>
      <c r="D13" s="50"/>
      <c r="E13" s="51"/>
      <c r="F13" s="51"/>
    </row>
    <row r="14" spans="1:6" ht="15" customHeight="1">
      <c r="A14" s="80" t="s">
        <v>153</v>
      </c>
      <c r="B14" s="49"/>
      <c r="C14" s="49"/>
      <c r="D14" s="50"/>
      <c r="E14" s="51"/>
      <c r="F14" s="51"/>
    </row>
    <row r="15" spans="1:6" ht="15" customHeight="1">
      <c r="A15" s="80"/>
      <c r="B15" s="49" t="s">
        <v>227</v>
      </c>
      <c r="C15" s="49"/>
      <c r="D15" s="50"/>
      <c r="E15" s="151">
        <v>137</v>
      </c>
      <c r="F15" s="151">
        <v>115</v>
      </c>
    </row>
    <row r="16" spans="1:6" ht="15" customHeight="1">
      <c r="A16" s="80"/>
      <c r="B16" s="49" t="s">
        <v>228</v>
      </c>
      <c r="C16" s="49"/>
      <c r="D16" s="50"/>
      <c r="E16" s="151">
        <v>560</v>
      </c>
      <c r="F16" s="151">
        <v>1086</v>
      </c>
    </row>
    <row r="17" spans="1:6" ht="15" customHeight="1">
      <c r="A17" s="80"/>
      <c r="B17" s="49" t="s">
        <v>214</v>
      </c>
      <c r="C17" s="49"/>
      <c r="D17" s="50"/>
      <c r="E17" s="152">
        <v>-59</v>
      </c>
      <c r="F17" s="152">
        <v>-145</v>
      </c>
    </row>
    <row r="18" spans="1:6" ht="15" customHeight="1">
      <c r="A18" s="80"/>
      <c r="B18" s="49"/>
      <c r="C18" s="49"/>
      <c r="D18" s="50"/>
      <c r="E18" s="157"/>
      <c r="F18" s="51"/>
    </row>
    <row r="19" spans="1:6" ht="15" customHeight="1">
      <c r="A19" s="80"/>
      <c r="B19" s="49" t="s">
        <v>140</v>
      </c>
      <c r="C19" s="49"/>
      <c r="D19" s="50"/>
      <c r="E19" s="51"/>
      <c r="F19" s="107"/>
    </row>
    <row r="20" spans="1:6" ht="15" customHeight="1">
      <c r="A20" s="80" t="s">
        <v>367</v>
      </c>
      <c r="B20" s="49"/>
      <c r="C20" s="49"/>
      <c r="D20" s="50"/>
      <c r="E20" s="51">
        <f>SUM(E12:E17)</f>
        <v>-2802</v>
      </c>
      <c r="F20" s="51">
        <f>SUM(F12:F17)</f>
        <v>-2042</v>
      </c>
    </row>
    <row r="21" spans="1:6" ht="15" customHeight="1">
      <c r="A21" s="14"/>
      <c r="B21" s="14"/>
      <c r="C21" s="14"/>
      <c r="D21" s="14"/>
      <c r="E21" s="14"/>
      <c r="F21" s="14"/>
    </row>
    <row r="22" spans="1:6" ht="15" customHeight="1">
      <c r="A22" s="80" t="s">
        <v>154</v>
      </c>
      <c r="B22" s="49"/>
      <c r="C22" s="49"/>
      <c r="D22" s="50"/>
      <c r="E22" s="51"/>
      <c r="F22" s="51"/>
    </row>
    <row r="23" spans="1:6" ht="15" customHeight="1">
      <c r="A23" s="80"/>
      <c r="B23" s="49" t="s">
        <v>353</v>
      </c>
      <c r="C23" s="49"/>
      <c r="D23" s="50"/>
      <c r="E23" s="51">
        <v>251</v>
      </c>
      <c r="F23" s="51">
        <v>458</v>
      </c>
    </row>
    <row r="24" spans="1:8" ht="15" customHeight="1">
      <c r="A24" s="80"/>
      <c r="B24" s="49" t="s">
        <v>342</v>
      </c>
      <c r="C24" s="49"/>
      <c r="D24" s="92" t="s">
        <v>140</v>
      </c>
      <c r="E24" s="51">
        <v>-40</v>
      </c>
      <c r="F24" s="51">
        <v>260</v>
      </c>
      <c r="H24" s="22"/>
    </row>
    <row r="25" spans="1:6" ht="15" customHeight="1">
      <c r="A25" s="80"/>
      <c r="B25" s="49" t="s">
        <v>364</v>
      </c>
      <c r="C25" s="49"/>
      <c r="D25" s="50"/>
      <c r="E25" s="51">
        <v>227</v>
      </c>
      <c r="F25" s="51">
        <v>689</v>
      </c>
    </row>
    <row r="26" spans="1:6" ht="15" customHeight="1">
      <c r="A26" s="80"/>
      <c r="B26" s="49" t="s">
        <v>365</v>
      </c>
      <c r="C26" s="49"/>
      <c r="D26" s="50"/>
      <c r="E26" s="51">
        <v>0</v>
      </c>
      <c r="F26" s="51">
        <v>-23</v>
      </c>
    </row>
    <row r="27" spans="1:6" ht="15" customHeight="1">
      <c r="A27" s="14" t="s">
        <v>343</v>
      </c>
      <c r="B27" s="49"/>
      <c r="C27" s="49"/>
      <c r="D27" s="50"/>
      <c r="E27" s="95">
        <f>SUM(E20:E26)</f>
        <v>-2364</v>
      </c>
      <c r="F27" s="95">
        <f>SUM(F20:F26)</f>
        <v>-658</v>
      </c>
    </row>
    <row r="28" spans="1:9" ht="15" customHeight="1">
      <c r="A28" s="48"/>
      <c r="B28" s="49" t="s">
        <v>229</v>
      </c>
      <c r="C28" s="49"/>
      <c r="D28" s="50"/>
      <c r="E28" s="51">
        <f>-SUM(E17)</f>
        <v>59</v>
      </c>
      <c r="F28" s="51">
        <f>-SUM(F17)</f>
        <v>145</v>
      </c>
      <c r="I28" s="22"/>
    </row>
    <row r="29" spans="1:6" ht="15" customHeight="1">
      <c r="A29" s="48"/>
      <c r="B29" s="49" t="s">
        <v>274</v>
      </c>
      <c r="C29" s="49"/>
      <c r="D29" s="50"/>
      <c r="E29" s="96">
        <v>95</v>
      </c>
      <c r="F29" s="96">
        <v>-40</v>
      </c>
    </row>
    <row r="30" spans="1:7" ht="15" customHeight="1">
      <c r="A30" s="48" t="s">
        <v>114</v>
      </c>
      <c r="B30" s="49"/>
      <c r="C30" s="49"/>
      <c r="D30" s="50"/>
      <c r="E30" s="51">
        <f>SUM(E27:E29)</f>
        <v>-2210</v>
      </c>
      <c r="F30" s="51">
        <f>SUM(F27:F29)</f>
        <v>-553</v>
      </c>
      <c r="G30" s="51"/>
    </row>
    <row r="31" spans="1:6" ht="15" customHeight="1">
      <c r="A31" s="80"/>
      <c r="B31" s="49"/>
      <c r="C31" s="49"/>
      <c r="D31" s="50"/>
      <c r="E31" s="51"/>
      <c r="F31" s="51"/>
    </row>
    <row r="32" spans="1:6" ht="15" customHeight="1">
      <c r="A32" s="48" t="s">
        <v>155</v>
      </c>
      <c r="B32" s="49"/>
      <c r="C32" s="49"/>
      <c r="D32" s="50"/>
      <c r="E32" s="51"/>
      <c r="F32" s="51"/>
    </row>
    <row r="33" spans="1:6" ht="15" customHeight="1">
      <c r="A33" s="48"/>
      <c r="B33" s="49" t="s">
        <v>352</v>
      </c>
      <c r="C33" s="49"/>
      <c r="D33" s="50"/>
      <c r="E33" s="51">
        <v>-175</v>
      </c>
      <c r="F33" s="51">
        <v>-45.588778442999995</v>
      </c>
    </row>
    <row r="34" spans="1:6" ht="15" customHeight="1">
      <c r="A34" s="80"/>
      <c r="B34" s="49"/>
      <c r="C34" s="49"/>
      <c r="D34" s="50"/>
      <c r="E34" s="96"/>
      <c r="F34" s="96"/>
    </row>
    <row r="35" spans="1:6" ht="15" customHeight="1">
      <c r="A35" s="48" t="s">
        <v>366</v>
      </c>
      <c r="B35" s="49"/>
      <c r="C35" s="49"/>
      <c r="D35" s="50"/>
      <c r="E35" s="51">
        <f>SUM(E33:E34)</f>
        <v>-175</v>
      </c>
      <c r="F35" s="51">
        <f>SUM(F33:F34)</f>
        <v>-45.588778442999995</v>
      </c>
    </row>
    <row r="36" spans="1:6" ht="15" customHeight="1">
      <c r="A36" s="112"/>
      <c r="B36" s="49"/>
      <c r="C36" s="49"/>
      <c r="D36" s="50"/>
      <c r="E36" s="51"/>
      <c r="F36" s="51"/>
    </row>
    <row r="37" spans="1:7" ht="15" customHeight="1">
      <c r="A37" s="48" t="s">
        <v>113</v>
      </c>
      <c r="B37" s="49"/>
      <c r="C37" s="49"/>
      <c r="D37" s="50"/>
      <c r="E37" s="97">
        <f>+E30+E35</f>
        <v>-2385</v>
      </c>
      <c r="F37" s="97">
        <f>+F30+F35</f>
        <v>-598.588778443</v>
      </c>
      <c r="G37" s="9"/>
    </row>
    <row r="38" spans="1:6" ht="15" customHeight="1">
      <c r="A38" s="48"/>
      <c r="B38" s="49"/>
      <c r="C38" s="49"/>
      <c r="D38" s="50"/>
      <c r="E38" s="51"/>
      <c r="F38" s="51"/>
    </row>
    <row r="39" spans="1:6" ht="15" customHeight="1">
      <c r="A39" s="48" t="s">
        <v>238</v>
      </c>
      <c r="B39" s="49"/>
      <c r="C39" s="49"/>
      <c r="D39" s="50"/>
      <c r="E39" s="51">
        <v>7</v>
      </c>
      <c r="F39" s="51">
        <v>-140</v>
      </c>
    </row>
    <row r="40" spans="1:6" ht="15" customHeight="1">
      <c r="A40" s="80"/>
      <c r="B40" s="49"/>
      <c r="C40" s="49"/>
      <c r="D40" s="50"/>
      <c r="E40" s="50"/>
      <c r="F40" s="50"/>
    </row>
    <row r="41" spans="1:6" ht="15" customHeight="1">
      <c r="A41" s="48" t="s">
        <v>321</v>
      </c>
      <c r="B41" s="49"/>
      <c r="C41" s="49"/>
      <c r="D41" s="50"/>
      <c r="E41" s="51">
        <v>7927</v>
      </c>
      <c r="F41" s="51">
        <v>11719</v>
      </c>
    </row>
    <row r="42" spans="1:6" ht="15" customHeight="1">
      <c r="A42" s="48"/>
      <c r="B42" s="49"/>
      <c r="C42" s="49"/>
      <c r="D42" s="50"/>
      <c r="E42" s="112"/>
      <c r="F42" s="51"/>
    </row>
    <row r="43" spans="1:6" ht="15" customHeight="1" thickBot="1">
      <c r="A43" s="48" t="s">
        <v>322</v>
      </c>
      <c r="B43" s="49"/>
      <c r="C43" s="49"/>
      <c r="D43" s="50"/>
      <c r="E43" s="98">
        <f>SUM(E37:E41)</f>
        <v>5549</v>
      </c>
      <c r="F43" s="98">
        <f>SUM(F37:F41)</f>
        <v>10980.411221557</v>
      </c>
    </row>
    <row r="44" spans="1:6" ht="15" customHeight="1" thickTop="1">
      <c r="A44" s="80"/>
      <c r="B44" s="49"/>
      <c r="C44" s="49"/>
      <c r="D44" s="50"/>
      <c r="E44" s="50"/>
      <c r="F44" s="50"/>
    </row>
    <row r="45" spans="1:6" ht="15" customHeight="1">
      <c r="A45" s="80"/>
      <c r="B45" s="49"/>
      <c r="C45" s="49"/>
      <c r="D45" s="50"/>
      <c r="E45" s="158" t="s">
        <v>140</v>
      </c>
      <c r="F45" s="50"/>
    </row>
    <row r="46" spans="1:6" ht="15" customHeight="1">
      <c r="A46" s="80"/>
      <c r="B46" s="49"/>
      <c r="C46" s="49"/>
      <c r="D46" s="50"/>
      <c r="E46" s="50"/>
      <c r="F46" s="50"/>
    </row>
    <row r="47" spans="1:6" ht="15" customHeight="1">
      <c r="A47" s="48" t="s">
        <v>323</v>
      </c>
      <c r="B47" s="49"/>
      <c r="C47" s="49"/>
      <c r="D47" s="50"/>
      <c r="E47" s="50"/>
      <c r="F47" s="50"/>
    </row>
    <row r="48" spans="1:6" ht="15" customHeight="1">
      <c r="A48" s="80"/>
      <c r="B48" s="49"/>
      <c r="C48" s="49"/>
      <c r="D48" s="50"/>
      <c r="E48" s="50" t="s">
        <v>142</v>
      </c>
      <c r="F48" s="50" t="s">
        <v>142</v>
      </c>
    </row>
    <row r="49" spans="1:6" ht="15" customHeight="1">
      <c r="A49" s="80" t="s">
        <v>290</v>
      </c>
      <c r="B49" s="49"/>
      <c r="C49" s="49"/>
      <c r="D49" s="50"/>
      <c r="E49" s="159">
        <v>2390</v>
      </c>
      <c r="F49" s="54">
        <f>9391606.03/1000</f>
        <v>9391.606029999999</v>
      </c>
    </row>
    <row r="50" spans="1:6" ht="15" customHeight="1">
      <c r="A50" s="80" t="s">
        <v>179</v>
      </c>
      <c r="B50" s="49"/>
      <c r="C50" s="49"/>
      <c r="D50" s="50"/>
      <c r="E50" s="159">
        <v>3159</v>
      </c>
      <c r="F50" s="54">
        <f>1588351.128681/1000</f>
        <v>1588.351128681</v>
      </c>
    </row>
    <row r="51" spans="1:6" ht="15" customHeight="1">
      <c r="A51" s="80"/>
      <c r="B51" s="14"/>
      <c r="C51" s="49"/>
      <c r="D51" s="50"/>
      <c r="E51" s="87"/>
      <c r="F51" s="99"/>
    </row>
    <row r="52" spans="1:7" ht="15" customHeight="1" thickBot="1">
      <c r="A52" s="14"/>
      <c r="B52" s="14"/>
      <c r="C52" s="49"/>
      <c r="D52" s="50"/>
      <c r="E52" s="100">
        <f>SUM(E49:E51)</f>
        <v>5549</v>
      </c>
      <c r="F52" s="100">
        <f>SUM(F49:F51)</f>
        <v>10979.957158681</v>
      </c>
      <c r="G52" s="22"/>
    </row>
    <row r="53" spans="1:8" ht="15" customHeight="1" thickTop="1">
      <c r="A53" s="190"/>
      <c r="B53" s="191"/>
      <c r="C53" s="191"/>
      <c r="D53" s="191"/>
      <c r="E53" s="191"/>
      <c r="F53" s="191"/>
      <c r="G53" s="14"/>
      <c r="H53" s="14"/>
    </row>
    <row r="54" spans="1:8" ht="12.75">
      <c r="A54" s="191"/>
      <c r="B54" s="191"/>
      <c r="C54" s="191"/>
      <c r="D54" s="191"/>
      <c r="E54" s="191"/>
      <c r="F54" s="191"/>
      <c r="G54" s="14"/>
      <c r="H54" s="54"/>
    </row>
    <row r="55" spans="1:11" ht="12.75">
      <c r="A55" s="186" t="s">
        <v>236</v>
      </c>
      <c r="B55" s="186"/>
      <c r="C55" s="186"/>
      <c r="D55" s="186"/>
      <c r="E55" s="186"/>
      <c r="F55" s="186"/>
      <c r="G55" s="18"/>
      <c r="H55" s="5"/>
      <c r="I55" s="5"/>
      <c r="J55" s="5"/>
      <c r="K55" s="5"/>
    </row>
    <row r="56" spans="1:11" ht="12.75">
      <c r="A56" s="186" t="s">
        <v>359</v>
      </c>
      <c r="B56" s="186"/>
      <c r="C56" s="186"/>
      <c r="D56" s="186"/>
      <c r="E56" s="186"/>
      <c r="F56" s="186"/>
      <c r="G56" s="18"/>
      <c r="H56" s="5"/>
      <c r="I56" s="5"/>
      <c r="J56" s="5"/>
      <c r="K56" s="5"/>
    </row>
    <row r="57" spans="1:11" ht="12.75">
      <c r="A57" s="5"/>
      <c r="B57" s="5"/>
      <c r="C57" s="5"/>
      <c r="D57" s="5"/>
      <c r="E57" s="5"/>
      <c r="F57" s="5"/>
      <c r="G57" s="18"/>
      <c r="H57" s="5"/>
      <c r="I57" s="5"/>
      <c r="J57" s="5"/>
      <c r="K57" s="5"/>
    </row>
  </sheetData>
  <mergeCells count="10">
    <mergeCell ref="A1:F1"/>
    <mergeCell ref="A3:F3"/>
    <mergeCell ref="A4:F4"/>
    <mergeCell ref="A5:F5"/>
    <mergeCell ref="A2:F2"/>
    <mergeCell ref="A6:F6"/>
    <mergeCell ref="A7:F7"/>
    <mergeCell ref="A55:F55"/>
    <mergeCell ref="A56:F56"/>
    <mergeCell ref="A53:F54"/>
  </mergeCells>
  <printOptions/>
  <pageMargins left="0.75" right="0.75" top="0.34" bottom="0.26" header="0.16" footer="0.16"/>
  <pageSetup fitToHeight="1" fitToWidth="1" horizontalDpi="600" verticalDpi="600" orientation="portrait" scale="84" r:id="rId1"/>
</worksheet>
</file>

<file path=xl/worksheets/sheet5.xml><?xml version="1.0" encoding="utf-8"?>
<worksheet xmlns="http://schemas.openxmlformats.org/spreadsheetml/2006/main" xmlns:r="http://schemas.openxmlformats.org/officeDocument/2006/relationships">
  <dimension ref="A1:AY376"/>
  <sheetViews>
    <sheetView tabSelected="1" view="pageBreakPreview" zoomScale="75" zoomScaleNormal="75" zoomScaleSheetLayoutView="75" workbookViewId="0" topLeftCell="A322">
      <selection activeCell="I335" sqref="I335"/>
    </sheetView>
  </sheetViews>
  <sheetFormatPr defaultColWidth="9.33203125" defaultRowHeight="12.75"/>
  <cols>
    <col min="1" max="1" width="5.33203125" style="14" customWidth="1"/>
    <col min="2" max="3" width="4.66015625" style="14" customWidth="1"/>
    <col min="4" max="4" width="17.33203125" style="14" customWidth="1"/>
    <col min="5" max="5" width="9.33203125" style="14" customWidth="1"/>
    <col min="6" max="6" width="15.83203125" style="14" customWidth="1"/>
    <col min="7" max="7" width="18.83203125" style="14" customWidth="1"/>
    <col min="8" max="8" width="22.33203125" style="14" customWidth="1"/>
    <col min="9" max="9" width="18.33203125" style="14" customWidth="1"/>
    <col min="10" max="10" width="20" style="14" customWidth="1"/>
    <col min="11" max="11" width="3.66015625" style="14" customWidth="1"/>
    <col min="12" max="12" width="22" style="14" customWidth="1"/>
    <col min="13" max="16384" width="9.33203125" style="8" customWidth="1"/>
  </cols>
  <sheetData>
    <row r="1" spans="1:12" ht="23.25">
      <c r="A1" s="196" t="str">
        <f>+'Income Statements'!A1:H1</f>
        <v>LITESPEED EDUCATION TECHNOLOGIES BERHAD</v>
      </c>
      <c r="B1" s="196"/>
      <c r="C1" s="196"/>
      <c r="D1" s="196"/>
      <c r="E1" s="196"/>
      <c r="F1" s="196"/>
      <c r="G1" s="196"/>
      <c r="H1" s="196"/>
      <c r="I1" s="196"/>
      <c r="J1" s="196"/>
      <c r="K1" s="196"/>
      <c r="L1" s="196"/>
    </row>
    <row r="2" spans="1:12" ht="14.25" customHeight="1">
      <c r="A2" s="200" t="str">
        <f>+'Income Statements'!A3:H3</f>
        <v>Company No. 646756-X</v>
      </c>
      <c r="B2" s="200"/>
      <c r="C2" s="200"/>
      <c r="D2" s="200"/>
      <c r="E2" s="200"/>
      <c r="F2" s="200"/>
      <c r="G2" s="200"/>
      <c r="H2" s="200"/>
      <c r="I2" s="200"/>
      <c r="J2" s="200"/>
      <c r="K2" s="200"/>
      <c r="L2" s="200"/>
    </row>
    <row r="3" spans="1:12" ht="12.75">
      <c r="A3" s="197" t="s">
        <v>134</v>
      </c>
      <c r="B3" s="197"/>
      <c r="C3" s="197"/>
      <c r="D3" s="197"/>
      <c r="E3" s="197"/>
      <c r="F3" s="198"/>
      <c r="G3" s="198"/>
      <c r="H3" s="198"/>
      <c r="I3" s="198"/>
      <c r="J3" s="198"/>
      <c r="K3" s="198"/>
      <c r="L3" s="198"/>
    </row>
    <row r="4" spans="1:12" ht="15.75">
      <c r="A4" s="199" t="str">
        <f>+'Income Statements'!A5:H5</f>
        <v>Quarterly report on results for the 2nd quarter ended 31.10.2008</v>
      </c>
      <c r="B4" s="199"/>
      <c r="C4" s="199"/>
      <c r="D4" s="199"/>
      <c r="E4" s="199"/>
      <c r="F4" s="198"/>
      <c r="G4" s="198"/>
      <c r="H4" s="198"/>
      <c r="I4" s="198"/>
      <c r="J4" s="198"/>
      <c r="K4" s="198"/>
      <c r="L4" s="198"/>
    </row>
    <row r="5" spans="1:12" ht="15.75">
      <c r="A5" s="199" t="s">
        <v>136</v>
      </c>
      <c r="B5" s="199"/>
      <c r="C5" s="199"/>
      <c r="D5" s="199"/>
      <c r="E5" s="199"/>
      <c r="F5" s="198"/>
      <c r="G5" s="198"/>
      <c r="H5" s="198"/>
      <c r="I5" s="198"/>
      <c r="J5" s="198"/>
      <c r="K5" s="198"/>
      <c r="L5" s="198"/>
    </row>
    <row r="7" spans="1:2" ht="12.75">
      <c r="A7" s="23" t="s">
        <v>156</v>
      </c>
      <c r="B7" s="29" t="s">
        <v>205</v>
      </c>
    </row>
    <row r="8" ht="12.75">
      <c r="A8" s="28"/>
    </row>
    <row r="9" spans="1:2" ht="12.75">
      <c r="A9" s="23" t="s">
        <v>157</v>
      </c>
      <c r="B9" s="29" t="s">
        <v>158</v>
      </c>
    </row>
    <row r="10" spans="1:9" ht="12.75">
      <c r="A10" s="23"/>
      <c r="B10" s="29"/>
      <c r="I10" s="14" t="s">
        <v>140</v>
      </c>
    </row>
    <row r="11" spans="1:2" ht="12.75">
      <c r="A11" s="23"/>
      <c r="B11" s="14" t="s">
        <v>281</v>
      </c>
    </row>
    <row r="12" spans="1:2" ht="12.75">
      <c r="A12" s="23"/>
      <c r="B12" s="29"/>
    </row>
    <row r="13" spans="1:12" ht="12.75">
      <c r="A13" s="28"/>
      <c r="B13" s="194" t="s">
        <v>332</v>
      </c>
      <c r="C13" s="194"/>
      <c r="D13" s="194"/>
      <c r="E13" s="194"/>
      <c r="F13" s="194"/>
      <c r="G13" s="194"/>
      <c r="H13" s="194"/>
      <c r="I13" s="194"/>
      <c r="J13" s="194"/>
      <c r="K13" s="194"/>
      <c r="L13" s="194"/>
    </row>
    <row r="14" spans="1:12" ht="12.75">
      <c r="A14" s="28"/>
      <c r="B14" s="194"/>
      <c r="C14" s="194"/>
      <c r="D14" s="194"/>
      <c r="E14" s="194"/>
      <c r="F14" s="194"/>
      <c r="G14" s="194"/>
      <c r="H14" s="194"/>
      <c r="I14" s="194"/>
      <c r="J14" s="194"/>
      <c r="K14" s="194"/>
      <c r="L14" s="194"/>
    </row>
    <row r="15" ht="12.75">
      <c r="A15" s="28"/>
    </row>
    <row r="16" spans="1:12" ht="47.25" customHeight="1">
      <c r="A16" s="28"/>
      <c r="B16" s="194" t="s">
        <v>360</v>
      </c>
      <c r="C16" s="194"/>
      <c r="D16" s="194"/>
      <c r="E16" s="194"/>
      <c r="F16" s="194"/>
      <c r="G16" s="194"/>
      <c r="H16" s="194"/>
      <c r="I16" s="194"/>
      <c r="J16" s="194"/>
      <c r="K16" s="194"/>
      <c r="L16" s="194"/>
    </row>
    <row r="17" spans="1:12" ht="18" customHeight="1">
      <c r="A17" s="28"/>
      <c r="B17" s="190" t="s">
        <v>361</v>
      </c>
      <c r="C17" s="190"/>
      <c r="D17" s="190"/>
      <c r="E17" s="190"/>
      <c r="F17" s="190"/>
      <c r="G17" s="190"/>
      <c r="H17" s="190"/>
      <c r="I17" s="190"/>
      <c r="J17" s="190"/>
      <c r="K17" s="190"/>
      <c r="L17" s="190"/>
    </row>
    <row r="18" spans="1:12" ht="12.75">
      <c r="A18" s="28"/>
      <c r="B18" s="190"/>
      <c r="C18" s="190"/>
      <c r="D18" s="190"/>
      <c r="E18" s="190"/>
      <c r="F18" s="190"/>
      <c r="G18" s="190"/>
      <c r="H18" s="190"/>
      <c r="I18" s="190"/>
      <c r="J18" s="190"/>
      <c r="K18" s="190"/>
      <c r="L18" s="190"/>
    </row>
    <row r="19" ht="12.75">
      <c r="A19" s="28"/>
    </row>
    <row r="20" spans="1:2" ht="12.75">
      <c r="A20" s="23" t="s">
        <v>159</v>
      </c>
      <c r="B20" s="29" t="s">
        <v>206</v>
      </c>
    </row>
    <row r="21" spans="1:2" ht="12.75">
      <c r="A21" s="23"/>
      <c r="B21" s="14" t="s">
        <v>12</v>
      </c>
    </row>
    <row r="22" spans="1:2" ht="12.75">
      <c r="A22" s="23"/>
      <c r="B22" s="116" t="s">
        <v>13</v>
      </c>
    </row>
    <row r="23" spans="1:2" ht="12.75">
      <c r="A23" s="23"/>
      <c r="B23" s="116" t="s">
        <v>14</v>
      </c>
    </row>
    <row r="24" spans="1:2" ht="12.75">
      <c r="A24" s="23"/>
      <c r="B24" s="116" t="s">
        <v>15</v>
      </c>
    </row>
    <row r="25" spans="1:2" ht="12.75">
      <c r="A25" s="23"/>
      <c r="B25" s="116" t="s">
        <v>16</v>
      </c>
    </row>
    <row r="26" spans="1:2" ht="12.75">
      <c r="A26" s="23"/>
      <c r="B26" s="116" t="s">
        <v>17</v>
      </c>
    </row>
    <row r="27" spans="1:2" ht="12.75">
      <c r="A27" s="23"/>
      <c r="B27" s="116" t="s">
        <v>18</v>
      </c>
    </row>
    <row r="28" spans="1:2" ht="12.75">
      <c r="A28" s="23"/>
      <c r="B28" s="116" t="s">
        <v>19</v>
      </c>
    </row>
    <row r="29" spans="1:2" ht="12.75">
      <c r="A29" s="23"/>
      <c r="B29" s="116"/>
    </row>
    <row r="30" spans="1:2" ht="12.75">
      <c r="A30" s="23" t="s">
        <v>160</v>
      </c>
      <c r="B30" s="29" t="s">
        <v>161</v>
      </c>
    </row>
    <row r="31" spans="1:2" ht="12.75">
      <c r="A31" s="23"/>
      <c r="B31" s="14" t="s">
        <v>20</v>
      </c>
    </row>
    <row r="32" spans="1:2" ht="12.75">
      <c r="A32" s="28"/>
      <c r="B32" s="14" t="s">
        <v>21</v>
      </c>
    </row>
    <row r="33" ht="12.75">
      <c r="A33" s="28"/>
    </row>
    <row r="34" spans="1:2" ht="12.75">
      <c r="A34" s="23" t="s">
        <v>162</v>
      </c>
      <c r="B34" s="29" t="s">
        <v>263</v>
      </c>
    </row>
    <row r="35" spans="1:12" ht="12.75" customHeight="1">
      <c r="A35" s="28"/>
      <c r="B35" s="194" t="s">
        <v>264</v>
      </c>
      <c r="C35" s="194"/>
      <c r="D35" s="194"/>
      <c r="E35" s="194"/>
      <c r="F35" s="194"/>
      <c r="G35" s="194"/>
      <c r="H35" s="194"/>
      <c r="I35" s="194"/>
      <c r="J35" s="194"/>
      <c r="K35" s="194"/>
      <c r="L35" s="194"/>
    </row>
    <row r="36" spans="1:12" ht="6" customHeight="1">
      <c r="A36" s="28"/>
      <c r="B36" s="194"/>
      <c r="C36" s="194"/>
      <c r="D36" s="194"/>
      <c r="E36" s="194"/>
      <c r="F36" s="194"/>
      <c r="G36" s="194"/>
      <c r="H36" s="194"/>
      <c r="I36" s="194"/>
      <c r="J36" s="194"/>
      <c r="K36" s="194"/>
      <c r="L36" s="194"/>
    </row>
    <row r="37" ht="12.75">
      <c r="A37" s="28"/>
    </row>
    <row r="38" spans="1:2" ht="12.75">
      <c r="A38" s="23" t="s">
        <v>163</v>
      </c>
      <c r="B38" s="29" t="s">
        <v>164</v>
      </c>
    </row>
    <row r="39" spans="1:12" ht="12.75">
      <c r="A39" s="28"/>
      <c r="B39" s="194" t="s">
        <v>207</v>
      </c>
      <c r="C39" s="194"/>
      <c r="D39" s="194"/>
      <c r="E39" s="194"/>
      <c r="F39" s="194"/>
      <c r="G39" s="194"/>
      <c r="H39" s="194"/>
      <c r="I39" s="194"/>
      <c r="J39" s="194"/>
      <c r="K39" s="194"/>
      <c r="L39" s="194"/>
    </row>
    <row r="40" spans="1:12" ht="0.75" customHeight="1">
      <c r="A40" s="28"/>
      <c r="B40" s="194"/>
      <c r="C40" s="194"/>
      <c r="D40" s="194"/>
      <c r="E40" s="194"/>
      <c r="F40" s="194"/>
      <c r="G40" s="194"/>
      <c r="H40" s="194"/>
      <c r="I40" s="194"/>
      <c r="J40" s="194"/>
      <c r="K40" s="194"/>
      <c r="L40" s="194"/>
    </row>
    <row r="41" ht="12.75">
      <c r="A41" s="28"/>
    </row>
    <row r="42" spans="1:6" ht="12.75">
      <c r="A42" s="23" t="s">
        <v>165</v>
      </c>
      <c r="B42" s="29" t="s">
        <v>166</v>
      </c>
      <c r="F42" s="14" t="s">
        <v>140</v>
      </c>
    </row>
    <row r="43" spans="1:12" ht="13.5" customHeight="1">
      <c r="A43" s="28"/>
      <c r="B43" s="194" t="s">
        <v>333</v>
      </c>
      <c r="C43" s="194"/>
      <c r="D43" s="194"/>
      <c r="E43" s="194"/>
      <c r="F43" s="194"/>
      <c r="G43" s="194"/>
      <c r="H43" s="194"/>
      <c r="I43" s="194"/>
      <c r="J43" s="194"/>
      <c r="K43" s="194"/>
      <c r="L43" s="194"/>
    </row>
    <row r="44" spans="1:12" ht="3.75" customHeight="1">
      <c r="A44" s="28"/>
      <c r="B44" s="194"/>
      <c r="C44" s="194"/>
      <c r="D44" s="194"/>
      <c r="E44" s="194"/>
      <c r="F44" s="194"/>
      <c r="G44" s="194"/>
      <c r="H44" s="194"/>
      <c r="I44" s="194"/>
      <c r="J44" s="194"/>
      <c r="K44" s="194"/>
      <c r="L44" s="194"/>
    </row>
    <row r="45" spans="1:12" ht="12.75">
      <c r="A45" s="28"/>
      <c r="B45" s="58"/>
      <c r="C45" s="58"/>
      <c r="D45" s="58"/>
      <c r="E45" s="58"/>
      <c r="F45" s="58"/>
      <c r="G45" s="58"/>
      <c r="H45" s="58"/>
      <c r="I45" s="58"/>
      <c r="J45" s="58"/>
      <c r="K45" s="58"/>
      <c r="L45" s="58"/>
    </row>
    <row r="46" spans="1:12" ht="12.75">
      <c r="A46" s="23" t="s">
        <v>167</v>
      </c>
      <c r="B46" s="29" t="s">
        <v>168</v>
      </c>
      <c r="I46" s="31"/>
      <c r="J46" s="31"/>
      <c r="K46" s="31"/>
      <c r="L46" s="31"/>
    </row>
    <row r="47" spans="1:12" ht="12.75">
      <c r="A47" s="23"/>
      <c r="B47" s="30" t="s">
        <v>203</v>
      </c>
      <c r="C47" s="30"/>
      <c r="D47" s="30"/>
      <c r="E47" s="30"/>
      <c r="F47" s="30"/>
      <c r="G47" s="30"/>
      <c r="H47" s="30"/>
      <c r="I47" s="60"/>
      <c r="J47" s="60"/>
      <c r="K47" s="60"/>
      <c r="L47" s="60"/>
    </row>
    <row r="48" spans="1:12" ht="12.75">
      <c r="A48" s="28"/>
      <c r="I48" s="31"/>
      <c r="J48" s="31"/>
      <c r="K48" s="31"/>
      <c r="L48" s="31"/>
    </row>
    <row r="49" spans="1:19" ht="12.75">
      <c r="A49" s="36" t="s">
        <v>169</v>
      </c>
      <c r="B49" s="37" t="s">
        <v>231</v>
      </c>
      <c r="C49" s="31"/>
      <c r="D49" s="31"/>
      <c r="E49" s="31"/>
      <c r="F49" s="31"/>
      <c r="G49" s="31"/>
      <c r="H49" s="31"/>
      <c r="I49" s="31"/>
      <c r="J49" s="31"/>
      <c r="K49" s="31"/>
      <c r="L49" s="31"/>
      <c r="M49" s="31"/>
      <c r="N49" s="31"/>
      <c r="O49" s="31"/>
      <c r="P49" s="31"/>
      <c r="Q49" s="31"/>
      <c r="R49" s="31"/>
      <c r="S49" s="31"/>
    </row>
    <row r="50" spans="1:19" ht="12.75">
      <c r="A50" s="36"/>
      <c r="B50" s="190" t="s">
        <v>124</v>
      </c>
      <c r="C50" s="190"/>
      <c r="D50" s="190"/>
      <c r="E50" s="190"/>
      <c r="F50" s="190"/>
      <c r="G50" s="190"/>
      <c r="H50" s="190"/>
      <c r="I50" s="190"/>
      <c r="J50" s="190"/>
      <c r="K50" s="190"/>
      <c r="L50" s="190"/>
      <c r="M50" s="31"/>
      <c r="N50" s="31"/>
      <c r="O50" s="31"/>
      <c r="P50" s="31"/>
      <c r="Q50" s="31"/>
      <c r="R50" s="31"/>
      <c r="S50" s="31"/>
    </row>
    <row r="51" spans="1:19" ht="12.75">
      <c r="A51" s="36"/>
      <c r="B51" s="190"/>
      <c r="C51" s="190"/>
      <c r="D51" s="190"/>
      <c r="E51" s="190"/>
      <c r="F51" s="190"/>
      <c r="G51" s="190"/>
      <c r="H51" s="190"/>
      <c r="I51" s="190"/>
      <c r="J51" s="190"/>
      <c r="K51" s="190"/>
      <c r="L51" s="190"/>
      <c r="M51" s="31"/>
      <c r="N51" s="31"/>
      <c r="O51" s="31"/>
      <c r="P51" s="31"/>
      <c r="Q51" s="31"/>
      <c r="R51" s="31"/>
      <c r="S51" s="31"/>
    </row>
    <row r="52" spans="1:19" ht="12.75">
      <c r="A52" s="36"/>
      <c r="B52" s="37" t="s">
        <v>140</v>
      </c>
      <c r="C52" s="53"/>
      <c r="D52" s="53"/>
      <c r="E52" s="53"/>
      <c r="F52" s="53"/>
      <c r="G52" s="53"/>
      <c r="H52" s="53"/>
      <c r="I52" s="53"/>
      <c r="J52" s="53"/>
      <c r="K52" s="53"/>
      <c r="L52" s="53"/>
      <c r="M52" s="31"/>
      <c r="N52" s="31"/>
      <c r="O52" s="31"/>
      <c r="P52" s="31"/>
      <c r="Q52" s="31"/>
      <c r="R52" s="31"/>
      <c r="S52" s="31"/>
    </row>
    <row r="53" spans="1:19" ht="12.75">
      <c r="A53" s="36"/>
      <c r="B53" s="8" t="s">
        <v>334</v>
      </c>
      <c r="C53" s="31"/>
      <c r="D53" s="31"/>
      <c r="E53" s="31"/>
      <c r="F53" s="31"/>
      <c r="G53" s="31"/>
      <c r="H53" s="31"/>
      <c r="I53" s="31"/>
      <c r="J53" s="31"/>
      <c r="K53" s="31"/>
      <c r="L53" s="31"/>
      <c r="M53" s="31"/>
      <c r="N53" s="31"/>
      <c r="O53" s="31"/>
      <c r="P53" s="31"/>
      <c r="Q53" s="31"/>
      <c r="R53" s="31"/>
      <c r="S53" s="31"/>
    </row>
    <row r="54" spans="1:19" ht="24" customHeight="1" thickBot="1">
      <c r="A54" s="36"/>
      <c r="B54" s="8"/>
      <c r="C54" s="31"/>
      <c r="D54" s="31"/>
      <c r="E54" s="31"/>
      <c r="F54" s="31"/>
      <c r="G54" s="31"/>
      <c r="H54" s="31"/>
      <c r="I54" s="67"/>
      <c r="J54" s="67"/>
      <c r="K54" s="67"/>
      <c r="L54" s="76"/>
      <c r="M54" s="31"/>
      <c r="N54" s="31"/>
      <c r="O54" s="31"/>
      <c r="P54" s="31"/>
      <c r="Q54" s="31"/>
      <c r="R54" s="31"/>
      <c r="S54" s="31"/>
    </row>
    <row r="55" spans="1:19" ht="25.5">
      <c r="A55" s="36"/>
      <c r="I55" s="71" t="s">
        <v>128</v>
      </c>
      <c r="J55" s="71" t="s">
        <v>128</v>
      </c>
      <c r="K55" s="31"/>
      <c r="L55" s="71" t="s">
        <v>128</v>
      </c>
      <c r="M55" s="31"/>
      <c r="N55" s="31"/>
      <c r="O55" s="31"/>
      <c r="P55" s="31"/>
      <c r="Q55" s="31"/>
      <c r="R55" s="31"/>
      <c r="S55" s="31"/>
    </row>
    <row r="56" spans="1:19" ht="12.75">
      <c r="A56" s="36"/>
      <c r="B56" s="31" t="s">
        <v>243</v>
      </c>
      <c r="C56" s="31"/>
      <c r="D56" s="31"/>
      <c r="E56" s="31"/>
      <c r="F56" s="31"/>
      <c r="G56" s="31"/>
      <c r="H56" s="31"/>
      <c r="I56" s="72" t="s">
        <v>1</v>
      </c>
      <c r="J56" s="72" t="s">
        <v>1</v>
      </c>
      <c r="K56" s="31"/>
      <c r="L56" s="72" t="s">
        <v>1</v>
      </c>
      <c r="M56" s="31"/>
      <c r="N56" s="31"/>
      <c r="O56" s="31"/>
      <c r="P56" s="31"/>
      <c r="Q56" s="31"/>
      <c r="R56" s="31"/>
      <c r="S56" s="31"/>
    </row>
    <row r="57" spans="1:19" ht="12.75">
      <c r="A57" s="36"/>
      <c r="B57" s="77"/>
      <c r="C57" s="77"/>
      <c r="D57" s="77"/>
      <c r="E57" s="77"/>
      <c r="F57" s="77"/>
      <c r="G57" s="31"/>
      <c r="I57" s="36" t="s">
        <v>244</v>
      </c>
      <c r="J57" s="36" t="s">
        <v>245</v>
      </c>
      <c r="L57" s="36" t="s">
        <v>232</v>
      </c>
      <c r="M57" s="31"/>
      <c r="N57" s="31"/>
      <c r="O57" s="31"/>
      <c r="P57" s="31"/>
      <c r="Q57" s="31"/>
      <c r="R57" s="31"/>
      <c r="S57" s="31"/>
    </row>
    <row r="58" spans="1:19" ht="13.5" thickBot="1">
      <c r="A58" s="36"/>
      <c r="B58" s="77"/>
      <c r="C58" s="77"/>
      <c r="D58" s="77"/>
      <c r="E58" s="77"/>
      <c r="F58" s="77"/>
      <c r="G58" s="31"/>
      <c r="I58" s="39" t="s">
        <v>230</v>
      </c>
      <c r="J58" s="39" t="s">
        <v>230</v>
      </c>
      <c r="K58" s="67"/>
      <c r="L58" s="39" t="s">
        <v>230</v>
      </c>
      <c r="M58" s="31"/>
      <c r="N58" s="31"/>
      <c r="O58" s="31"/>
      <c r="P58" s="31"/>
      <c r="Q58" s="31"/>
      <c r="R58" s="31"/>
      <c r="S58" s="31"/>
    </row>
    <row r="59" spans="1:19" ht="12.75">
      <c r="A59" s="36"/>
      <c r="B59" s="73" t="s">
        <v>143</v>
      </c>
      <c r="C59" s="75"/>
      <c r="D59" s="75"/>
      <c r="E59" s="75"/>
      <c r="F59" s="75"/>
      <c r="I59" s="160"/>
      <c r="J59" s="160"/>
      <c r="L59" s="160"/>
      <c r="M59" s="31"/>
      <c r="N59" s="31"/>
      <c r="O59" s="31"/>
      <c r="P59" s="31"/>
      <c r="Q59" s="31"/>
      <c r="R59" s="31"/>
      <c r="S59" s="31"/>
    </row>
    <row r="60" spans="1:19" ht="12.75">
      <c r="A60" s="36"/>
      <c r="B60" s="75" t="s">
        <v>248</v>
      </c>
      <c r="C60" s="75"/>
      <c r="D60" s="75"/>
      <c r="E60" s="75"/>
      <c r="F60" s="75"/>
      <c r="I60" s="94">
        <v>3</v>
      </c>
      <c r="J60" s="161">
        <v>722</v>
      </c>
      <c r="L60" s="161">
        <f>SUM(I60:J60)</f>
        <v>725</v>
      </c>
      <c r="M60" s="31"/>
      <c r="N60" s="31"/>
      <c r="O60" s="31"/>
      <c r="P60" s="31"/>
      <c r="Q60" s="31"/>
      <c r="R60" s="31"/>
      <c r="S60" s="31"/>
    </row>
    <row r="61" spans="1:19" ht="12.75">
      <c r="A61" s="36"/>
      <c r="B61" s="75"/>
      <c r="C61" s="75"/>
      <c r="D61" s="75"/>
      <c r="E61" s="75"/>
      <c r="F61" s="75"/>
      <c r="I61" s="161"/>
      <c r="J61" s="161"/>
      <c r="L61" s="161"/>
      <c r="M61" s="31"/>
      <c r="N61" s="31"/>
      <c r="O61" s="31"/>
      <c r="P61" s="31"/>
      <c r="Q61" s="31"/>
      <c r="R61" s="31"/>
      <c r="S61" s="31"/>
    </row>
    <row r="62" spans="1:19" ht="12.75">
      <c r="A62" s="36"/>
      <c r="B62" s="73" t="s">
        <v>233</v>
      </c>
      <c r="I62" s="126"/>
      <c r="J62" s="126"/>
      <c r="L62" s="161"/>
      <c r="M62" s="31"/>
      <c r="N62" s="31"/>
      <c r="O62" s="31"/>
      <c r="P62" s="31"/>
      <c r="Q62" s="31"/>
      <c r="R62" s="31"/>
      <c r="S62" s="31"/>
    </row>
    <row r="63" spans="1:19" ht="12.75">
      <c r="A63" s="36"/>
      <c r="B63" s="14" t="s">
        <v>285</v>
      </c>
      <c r="C63" s="31"/>
      <c r="D63" s="31"/>
      <c r="E63" s="31"/>
      <c r="I63" s="162">
        <v>-656</v>
      </c>
      <c r="J63" s="162">
        <v>-1175</v>
      </c>
      <c r="K63" s="31"/>
      <c r="L63" s="163">
        <f>SUM(I63:J63)</f>
        <v>-1831</v>
      </c>
      <c r="M63" s="31"/>
      <c r="N63" s="31"/>
      <c r="O63" s="31"/>
      <c r="P63" s="31"/>
      <c r="Q63" s="31"/>
      <c r="R63" s="31"/>
      <c r="S63" s="31"/>
    </row>
    <row r="64" spans="1:19" ht="13.5" thickBot="1">
      <c r="A64" s="36"/>
      <c r="B64" s="14" t="s">
        <v>284</v>
      </c>
      <c r="C64" s="31"/>
      <c r="D64" s="31"/>
      <c r="E64" s="31"/>
      <c r="I64" s="164">
        <v>0</v>
      </c>
      <c r="J64" s="164">
        <v>0</v>
      </c>
      <c r="K64" s="67"/>
      <c r="L64" s="164">
        <f>SUM(I64:J64)</f>
        <v>0</v>
      </c>
      <c r="M64" s="31"/>
      <c r="N64" s="31"/>
      <c r="O64" s="31"/>
      <c r="P64" s="31"/>
      <c r="Q64" s="31"/>
      <c r="R64" s="31"/>
      <c r="S64" s="31"/>
    </row>
    <row r="65" spans="1:19" ht="13.5" thickBot="1">
      <c r="A65" s="36"/>
      <c r="B65" s="14" t="s">
        <v>318</v>
      </c>
      <c r="C65" s="31"/>
      <c r="D65" s="31"/>
      <c r="E65" s="31"/>
      <c r="I65" s="165">
        <f>SUM(I63:I64)</f>
        <v>-656</v>
      </c>
      <c r="J65" s="165">
        <f>SUM(J63:J64)</f>
        <v>-1175</v>
      </c>
      <c r="K65" s="76"/>
      <c r="L65" s="165">
        <f>SUM(L63:L64)</f>
        <v>-1831</v>
      </c>
      <c r="M65" s="31"/>
      <c r="N65" s="31"/>
      <c r="O65" s="31"/>
      <c r="P65" s="31"/>
      <c r="Q65" s="31"/>
      <c r="R65" s="31"/>
      <c r="S65" s="31"/>
    </row>
    <row r="66" spans="1:19" ht="12.75">
      <c r="A66" s="36"/>
      <c r="B66" s="14" t="s">
        <v>140</v>
      </c>
      <c r="C66" s="31"/>
      <c r="D66" s="31"/>
      <c r="E66" s="31"/>
      <c r="I66" s="74" t="s">
        <v>140</v>
      </c>
      <c r="J66" s="74" t="s">
        <v>140</v>
      </c>
      <c r="K66" s="74" t="s">
        <v>140</v>
      </c>
      <c r="L66" s="74" t="s">
        <v>140</v>
      </c>
      <c r="M66" s="31" t="s">
        <v>140</v>
      </c>
      <c r="N66" s="31"/>
      <c r="O66" s="31"/>
      <c r="P66" s="31"/>
      <c r="Q66" s="31"/>
      <c r="R66" s="31"/>
      <c r="S66" s="31"/>
    </row>
    <row r="67" spans="1:19" ht="12.75">
      <c r="A67" s="36"/>
      <c r="B67" s="14" t="s">
        <v>335</v>
      </c>
      <c r="C67" s="31"/>
      <c r="D67" s="31"/>
      <c r="E67" s="31"/>
      <c r="I67" s="74"/>
      <c r="J67" s="74"/>
      <c r="K67" s="31"/>
      <c r="L67" s="78"/>
      <c r="M67" s="31"/>
      <c r="N67" s="31"/>
      <c r="O67" s="38"/>
      <c r="P67" s="31"/>
      <c r="Q67" s="31"/>
      <c r="R67" s="31"/>
      <c r="S67" s="31"/>
    </row>
    <row r="68" spans="1:19" ht="12.75">
      <c r="A68" s="36"/>
      <c r="B68" s="8"/>
      <c r="M68" s="31"/>
      <c r="N68" s="31"/>
      <c r="O68" s="31"/>
      <c r="P68" s="31"/>
      <c r="Q68" s="31"/>
      <c r="R68" s="31"/>
      <c r="S68" s="31"/>
    </row>
    <row r="69" spans="1:19" ht="30" customHeight="1" thickBot="1">
      <c r="A69" s="38"/>
      <c r="C69" s="31"/>
      <c r="D69" s="31"/>
      <c r="E69" s="31"/>
      <c r="F69" s="31"/>
      <c r="G69" s="31"/>
      <c r="H69" s="31"/>
      <c r="I69" s="67"/>
      <c r="J69" s="67"/>
      <c r="K69" s="67"/>
      <c r="L69" s="76"/>
      <c r="M69" s="31"/>
      <c r="N69" s="31"/>
      <c r="O69" s="31"/>
      <c r="P69" s="31"/>
      <c r="Q69" s="31"/>
      <c r="R69" s="31"/>
      <c r="S69" s="31"/>
    </row>
    <row r="70" spans="1:12" ht="25.5">
      <c r="A70" s="28"/>
      <c r="I70" s="71" t="s">
        <v>246</v>
      </c>
      <c r="J70" s="71" t="s">
        <v>246</v>
      </c>
      <c r="K70" s="31"/>
      <c r="L70" s="71" t="s">
        <v>246</v>
      </c>
    </row>
    <row r="71" spans="1:12" ht="12.75">
      <c r="A71" s="28"/>
      <c r="B71" s="31" t="s">
        <v>243</v>
      </c>
      <c r="C71" s="31"/>
      <c r="D71" s="31"/>
      <c r="E71" s="31"/>
      <c r="F71" s="31"/>
      <c r="G71" s="31"/>
      <c r="H71" s="31"/>
      <c r="I71" s="72" t="s">
        <v>1</v>
      </c>
      <c r="J71" s="72" t="s">
        <v>1</v>
      </c>
      <c r="K71" s="31"/>
      <c r="L71" s="72" t="s">
        <v>1</v>
      </c>
    </row>
    <row r="72" spans="1:12" ht="12.75">
      <c r="A72" s="28"/>
      <c r="B72" s="31"/>
      <c r="C72" s="31"/>
      <c r="D72" s="31"/>
      <c r="E72" s="31"/>
      <c r="F72" s="31"/>
      <c r="G72" s="31"/>
      <c r="I72" s="36" t="s">
        <v>244</v>
      </c>
      <c r="J72" s="36" t="s">
        <v>245</v>
      </c>
      <c r="K72" s="31"/>
      <c r="L72" s="36" t="s">
        <v>232</v>
      </c>
    </row>
    <row r="73" spans="1:12" ht="13.5" thickBot="1">
      <c r="A73" s="28"/>
      <c r="B73" s="31"/>
      <c r="C73" s="31"/>
      <c r="D73" s="31"/>
      <c r="E73" s="31"/>
      <c r="F73" s="31"/>
      <c r="G73" s="31"/>
      <c r="I73" s="39" t="s">
        <v>230</v>
      </c>
      <c r="J73" s="39" t="s">
        <v>230</v>
      </c>
      <c r="K73" s="67"/>
      <c r="L73" s="39" t="s">
        <v>230</v>
      </c>
    </row>
    <row r="74" spans="1:12" ht="12.75">
      <c r="A74" s="28"/>
      <c r="B74" s="73" t="s">
        <v>143</v>
      </c>
      <c r="I74" s="47"/>
      <c r="J74" s="47"/>
      <c r="L74" s="47"/>
    </row>
    <row r="75" spans="1:12" ht="12.75">
      <c r="A75" s="28"/>
      <c r="B75" s="14" t="s">
        <v>248</v>
      </c>
      <c r="I75" s="94">
        <v>3</v>
      </c>
      <c r="J75" s="126">
        <v>1362</v>
      </c>
      <c r="L75" s="126">
        <f>SUM(I75:J75)</f>
        <v>1365</v>
      </c>
    </row>
    <row r="76" spans="1:12" ht="12.75">
      <c r="A76" s="28"/>
      <c r="I76" s="126"/>
      <c r="J76" s="126"/>
      <c r="L76" s="126"/>
    </row>
    <row r="77" spans="1:12" ht="12.75">
      <c r="A77" s="28"/>
      <c r="B77" s="73" t="s">
        <v>233</v>
      </c>
      <c r="I77" s="126"/>
      <c r="J77" s="126"/>
      <c r="L77" s="126"/>
    </row>
    <row r="78" spans="1:15" ht="12.75">
      <c r="A78" s="28"/>
      <c r="B78" s="14" t="s">
        <v>309</v>
      </c>
      <c r="C78" s="31"/>
      <c r="D78" s="31"/>
      <c r="I78" s="162">
        <v>-1319</v>
      </c>
      <c r="J78" s="162">
        <v>-2121</v>
      </c>
      <c r="K78" s="31"/>
      <c r="L78" s="162">
        <f>SUM(I78:J78)</f>
        <v>-3440</v>
      </c>
      <c r="M78" s="193"/>
      <c r="N78" s="193"/>
      <c r="O78" s="193"/>
    </row>
    <row r="79" spans="1:15" ht="13.5" thickBot="1">
      <c r="A79" s="28"/>
      <c r="B79" s="14" t="s">
        <v>284</v>
      </c>
      <c r="C79" s="31"/>
      <c r="D79" s="31"/>
      <c r="I79" s="164">
        <v>0</v>
      </c>
      <c r="J79" s="164">
        <v>0</v>
      </c>
      <c r="K79" s="67"/>
      <c r="L79" s="164">
        <f>SUM(I79:J79)</f>
        <v>0</v>
      </c>
      <c r="M79" s="193"/>
      <c r="N79" s="193"/>
      <c r="O79" s="193"/>
    </row>
    <row r="80" spans="1:15" ht="13.5" thickBot="1">
      <c r="A80" s="28"/>
      <c r="B80" s="14" t="s">
        <v>310</v>
      </c>
      <c r="C80" s="31"/>
      <c r="D80" s="31"/>
      <c r="I80" s="165">
        <f>SUM(I78:I79)</f>
        <v>-1319</v>
      </c>
      <c r="J80" s="165">
        <f>SUM(J78:J79)</f>
        <v>-2121</v>
      </c>
      <c r="K80" s="76"/>
      <c r="L80" s="165">
        <f>SUM(L78:L79)</f>
        <v>-3440</v>
      </c>
      <c r="M80" s="193"/>
      <c r="N80" s="193"/>
      <c r="O80" s="193"/>
    </row>
    <row r="81" spans="1:12" ht="12.75">
      <c r="A81" s="28"/>
      <c r="B81" s="14" t="s">
        <v>140</v>
      </c>
      <c r="C81" s="31"/>
      <c r="D81" s="31"/>
      <c r="I81" s="79"/>
      <c r="J81" s="79"/>
      <c r="K81" s="79"/>
      <c r="L81" s="79"/>
    </row>
    <row r="82" spans="1:12" ht="12.75">
      <c r="A82" s="28"/>
      <c r="B82" s="14" t="s">
        <v>335</v>
      </c>
      <c r="I82" s="31"/>
      <c r="J82" s="31"/>
      <c r="K82" s="31"/>
      <c r="L82" s="31"/>
    </row>
    <row r="83" spans="1:2" ht="12.75">
      <c r="A83" s="28"/>
      <c r="B83" s="8"/>
    </row>
    <row r="84" ht="12.75">
      <c r="A84" s="28"/>
    </row>
    <row r="85" ht="12.75">
      <c r="A85" s="28"/>
    </row>
    <row r="86" spans="1:2" ht="12.75">
      <c r="A86" s="23" t="s">
        <v>170</v>
      </c>
      <c r="B86" s="29" t="s">
        <v>199</v>
      </c>
    </row>
    <row r="87" spans="1:12" ht="12.75">
      <c r="A87" s="28"/>
      <c r="B87" s="194" t="s">
        <v>208</v>
      </c>
      <c r="C87" s="194"/>
      <c r="D87" s="194"/>
      <c r="E87" s="194"/>
      <c r="F87" s="194"/>
      <c r="G87" s="194"/>
      <c r="H87" s="194"/>
      <c r="I87" s="194"/>
      <c r="J87" s="194"/>
      <c r="K87" s="194"/>
      <c r="L87" s="194"/>
    </row>
    <row r="88" spans="1:12" ht="12.75">
      <c r="A88" s="28"/>
      <c r="B88" s="194"/>
      <c r="C88" s="194"/>
      <c r="D88" s="194"/>
      <c r="E88" s="194"/>
      <c r="F88" s="194"/>
      <c r="G88" s="194"/>
      <c r="H88" s="194"/>
      <c r="I88" s="194"/>
      <c r="J88" s="194"/>
      <c r="K88" s="194"/>
      <c r="L88" s="194"/>
    </row>
    <row r="89" ht="12.75">
      <c r="A89" s="28"/>
    </row>
    <row r="90" spans="1:2" ht="12.75">
      <c r="A90" s="23" t="s">
        <v>171</v>
      </c>
      <c r="B90" s="29" t="s">
        <v>200</v>
      </c>
    </row>
    <row r="91" spans="1:13" ht="12.75">
      <c r="A91" s="23"/>
      <c r="B91" s="14" t="s">
        <v>22</v>
      </c>
      <c r="M91" s="14"/>
    </row>
    <row r="92" spans="1:13" ht="12.75">
      <c r="A92" s="23"/>
      <c r="B92" s="14" t="s">
        <v>23</v>
      </c>
      <c r="M92" s="14"/>
    </row>
    <row r="93" spans="1:12" ht="12.75">
      <c r="A93" s="28"/>
      <c r="B93" s="59"/>
      <c r="C93" s="59"/>
      <c r="D93" s="59"/>
      <c r="E93" s="59"/>
      <c r="F93" s="59"/>
      <c r="G93" s="59"/>
      <c r="H93" s="59"/>
      <c r="I93" s="59"/>
      <c r="J93" s="59"/>
      <c r="K93" s="59"/>
      <c r="L93" s="59"/>
    </row>
    <row r="94" spans="1:2" ht="12.75">
      <c r="A94" s="23" t="s">
        <v>172</v>
      </c>
      <c r="B94" s="29" t="s">
        <v>261</v>
      </c>
    </row>
    <row r="95" spans="1:2" ht="12.75">
      <c r="A95" s="23"/>
      <c r="B95" s="14" t="s">
        <v>362</v>
      </c>
    </row>
    <row r="96" ht="12.75">
      <c r="A96" s="28"/>
    </row>
    <row r="97" spans="1:2" ht="12.75">
      <c r="A97" s="23" t="s">
        <v>173</v>
      </c>
      <c r="B97" s="29" t="s">
        <v>174</v>
      </c>
    </row>
    <row r="98" spans="1:2" ht="12.75">
      <c r="A98" s="28"/>
      <c r="B98" s="14" t="s">
        <v>24</v>
      </c>
    </row>
    <row r="99" spans="1:13" ht="12.75">
      <c r="A99" s="28"/>
      <c r="B99" s="14" t="s">
        <v>25</v>
      </c>
      <c r="M99" s="14"/>
    </row>
    <row r="100" spans="1:13" ht="12.75">
      <c r="A100" s="170" t="s">
        <v>255</v>
      </c>
      <c r="B100" s="14" t="s">
        <v>99</v>
      </c>
      <c r="M100" s="14"/>
    </row>
    <row r="101" spans="1:13" ht="12.75">
      <c r="A101" s="170" t="s">
        <v>257</v>
      </c>
      <c r="B101" s="14" t="s">
        <v>100</v>
      </c>
      <c r="M101" s="14"/>
    </row>
    <row r="102" spans="1:2" ht="12.75">
      <c r="A102" s="170" t="s">
        <v>259</v>
      </c>
      <c r="B102" s="14" t="s">
        <v>101</v>
      </c>
    </row>
    <row r="103" spans="1:2" ht="12.75">
      <c r="A103" s="170"/>
      <c r="B103" s="14" t="s">
        <v>102</v>
      </c>
    </row>
    <row r="104" ht="12.75">
      <c r="A104" s="28"/>
    </row>
    <row r="105" spans="1:2" ht="12.75">
      <c r="A105" s="23" t="s">
        <v>175</v>
      </c>
      <c r="B105" s="29" t="s">
        <v>176</v>
      </c>
    </row>
    <row r="106" spans="1:10" ht="12.75">
      <c r="A106" s="23"/>
      <c r="B106" s="14" t="s">
        <v>221</v>
      </c>
      <c r="J106" s="28" t="s">
        <v>140</v>
      </c>
    </row>
    <row r="107" spans="1:10" ht="12.75">
      <c r="A107" s="23"/>
      <c r="B107" s="29"/>
      <c r="J107" s="28" t="s">
        <v>140</v>
      </c>
    </row>
    <row r="108" spans="1:2" ht="12.75">
      <c r="A108" s="23" t="s">
        <v>177</v>
      </c>
      <c r="B108" s="29" t="s">
        <v>178</v>
      </c>
    </row>
    <row r="109" spans="1:2" ht="12.75">
      <c r="A109" s="28"/>
      <c r="B109" s="14" t="s">
        <v>201</v>
      </c>
    </row>
    <row r="110" ht="12.75">
      <c r="A110" s="28"/>
    </row>
    <row r="112" spans="1:12" ht="12.75">
      <c r="A112" s="23" t="s">
        <v>180</v>
      </c>
      <c r="B112" s="195" t="s">
        <v>280</v>
      </c>
      <c r="C112" s="194"/>
      <c r="D112" s="194"/>
      <c r="E112" s="194"/>
      <c r="F112" s="194"/>
      <c r="G112" s="194"/>
      <c r="H112" s="194"/>
      <c r="I112" s="194"/>
      <c r="J112" s="194"/>
      <c r="K112" s="194"/>
      <c r="L112" s="194"/>
    </row>
    <row r="113" spans="1:12" ht="12.75">
      <c r="A113" s="23"/>
      <c r="B113" s="194"/>
      <c r="C113" s="194"/>
      <c r="D113" s="194"/>
      <c r="E113" s="194"/>
      <c r="F113" s="194"/>
      <c r="G113" s="194"/>
      <c r="H113" s="194"/>
      <c r="I113" s="194"/>
      <c r="J113" s="194"/>
      <c r="K113" s="194"/>
      <c r="L113" s="194"/>
    </row>
    <row r="114" ht="12.75">
      <c r="A114" s="28"/>
    </row>
    <row r="115" spans="1:24" ht="12.75">
      <c r="A115" s="23" t="s">
        <v>181</v>
      </c>
      <c r="B115" s="29" t="s">
        <v>182</v>
      </c>
      <c r="N115" s="190"/>
      <c r="O115" s="190"/>
      <c r="P115" s="190"/>
      <c r="Q115" s="190"/>
      <c r="R115" s="190"/>
      <c r="S115" s="190"/>
      <c r="T115" s="190"/>
      <c r="U115" s="190"/>
      <c r="V115" s="190"/>
      <c r="W115" s="190"/>
      <c r="X115" s="190"/>
    </row>
    <row r="116" spans="1:24" ht="12.75">
      <c r="A116" s="23"/>
      <c r="B116" s="190" t="s">
        <v>94</v>
      </c>
      <c r="C116" s="190"/>
      <c r="D116" s="190"/>
      <c r="E116" s="190"/>
      <c r="F116" s="190"/>
      <c r="G116" s="190"/>
      <c r="H116" s="190"/>
      <c r="I116" s="190"/>
      <c r="J116" s="190"/>
      <c r="K116" s="190"/>
      <c r="L116" s="190"/>
      <c r="N116" s="53"/>
      <c r="O116" s="53"/>
      <c r="P116" s="53"/>
      <c r="Q116" s="53"/>
      <c r="R116" s="53"/>
      <c r="S116" s="53"/>
      <c r="T116" s="53"/>
      <c r="U116" s="53"/>
      <c r="V116" s="53"/>
      <c r="W116" s="53"/>
      <c r="X116" s="53"/>
    </row>
    <row r="117" spans="1:24" ht="12.75">
      <c r="A117" s="23"/>
      <c r="B117" s="190"/>
      <c r="C117" s="190"/>
      <c r="D117" s="190"/>
      <c r="E117" s="190"/>
      <c r="F117" s="190"/>
      <c r="G117" s="190"/>
      <c r="H117" s="190"/>
      <c r="I117" s="190"/>
      <c r="J117" s="190"/>
      <c r="K117" s="190"/>
      <c r="L117" s="190"/>
      <c r="N117" s="53"/>
      <c r="O117" s="53"/>
      <c r="P117" s="53"/>
      <c r="Q117" s="53"/>
      <c r="R117" s="53"/>
      <c r="S117" s="53"/>
      <c r="T117" s="53"/>
      <c r="U117" s="53"/>
      <c r="V117" s="53"/>
      <c r="W117" s="53"/>
      <c r="X117" s="53"/>
    </row>
    <row r="118" spans="1:24" ht="12.75">
      <c r="A118" s="23"/>
      <c r="B118" s="190"/>
      <c r="C118" s="190"/>
      <c r="D118" s="190"/>
      <c r="E118" s="190"/>
      <c r="F118" s="190"/>
      <c r="G118" s="190"/>
      <c r="H118" s="190"/>
      <c r="I118" s="190"/>
      <c r="J118" s="190"/>
      <c r="K118" s="190"/>
      <c r="L118" s="190"/>
      <c r="N118" s="53"/>
      <c r="O118" s="53"/>
      <c r="P118" s="53"/>
      <c r="Q118" s="53"/>
      <c r="R118" s="53"/>
      <c r="S118" s="53"/>
      <c r="T118" s="53"/>
      <c r="U118" s="53"/>
      <c r="V118" s="53"/>
      <c r="W118" s="53"/>
      <c r="X118" s="53"/>
    </row>
    <row r="119" spans="1:24" ht="12.75">
      <c r="A119" s="23"/>
      <c r="B119" s="190" t="s">
        <v>95</v>
      </c>
      <c r="C119" s="190"/>
      <c r="D119" s="190"/>
      <c r="E119" s="190"/>
      <c r="F119" s="190"/>
      <c r="G119" s="190"/>
      <c r="H119" s="190"/>
      <c r="I119" s="190"/>
      <c r="J119" s="190"/>
      <c r="K119" s="190"/>
      <c r="L119" s="190"/>
      <c r="N119" s="53"/>
      <c r="O119" s="53"/>
      <c r="P119" s="53"/>
      <c r="Q119" s="53"/>
      <c r="R119" s="53"/>
      <c r="S119" s="53"/>
      <c r="T119" s="53"/>
      <c r="U119" s="53"/>
      <c r="V119" s="53"/>
      <c r="W119" s="53"/>
      <c r="X119" s="53"/>
    </row>
    <row r="120" spans="1:24" ht="12.75">
      <c r="A120" s="23"/>
      <c r="B120" s="190"/>
      <c r="C120" s="190"/>
      <c r="D120" s="190"/>
      <c r="E120" s="190"/>
      <c r="F120" s="190"/>
      <c r="G120" s="190"/>
      <c r="H120" s="190"/>
      <c r="I120" s="190"/>
      <c r="J120" s="190"/>
      <c r="K120" s="190"/>
      <c r="L120" s="190"/>
      <c r="N120" s="53"/>
      <c r="O120" s="53"/>
      <c r="P120" s="53"/>
      <c r="Q120" s="53"/>
      <c r="R120" s="53"/>
      <c r="S120" s="53"/>
      <c r="T120" s="53"/>
      <c r="U120" s="53"/>
      <c r="V120" s="53"/>
      <c r="W120" s="53"/>
      <c r="X120" s="53"/>
    </row>
    <row r="121" spans="1:24" ht="12.75">
      <c r="A121" s="23"/>
      <c r="B121" s="53"/>
      <c r="C121" s="53"/>
      <c r="D121" s="53"/>
      <c r="E121" s="53"/>
      <c r="F121" s="53"/>
      <c r="G121" s="53"/>
      <c r="H121" s="53"/>
      <c r="I121" s="53"/>
      <c r="J121" s="53"/>
      <c r="K121" s="53"/>
      <c r="L121" s="53"/>
      <c r="N121" s="53"/>
      <c r="O121" s="53"/>
      <c r="P121" s="53"/>
      <c r="Q121" s="53"/>
      <c r="R121" s="53"/>
      <c r="S121" s="53"/>
      <c r="T121" s="53"/>
      <c r="U121" s="53"/>
      <c r="V121" s="53"/>
      <c r="W121" s="53"/>
      <c r="X121" s="53"/>
    </row>
    <row r="122" spans="1:24" ht="12.75">
      <c r="A122" s="23"/>
      <c r="B122" s="14" t="s">
        <v>26</v>
      </c>
      <c r="D122" s="53"/>
      <c r="E122" s="53"/>
      <c r="F122" s="53"/>
      <c r="G122" s="53"/>
      <c r="H122" s="53"/>
      <c r="I122" s="53"/>
      <c r="J122" s="53"/>
      <c r="K122" s="53"/>
      <c r="L122" s="53"/>
      <c r="N122" s="53"/>
      <c r="O122" s="53"/>
      <c r="P122" s="53"/>
      <c r="Q122" s="53"/>
      <c r="R122" s="53"/>
      <c r="S122" s="53"/>
      <c r="T122" s="53"/>
      <c r="U122" s="53"/>
      <c r="V122" s="53"/>
      <c r="W122" s="53"/>
      <c r="X122" s="53"/>
    </row>
    <row r="123" spans="1:24" ht="12.75">
      <c r="A123" s="23"/>
      <c r="B123" s="14" t="s">
        <v>27</v>
      </c>
      <c r="D123" s="53"/>
      <c r="E123" s="53"/>
      <c r="F123" s="53"/>
      <c r="G123" s="53"/>
      <c r="H123" s="53"/>
      <c r="I123" s="53"/>
      <c r="J123" s="53"/>
      <c r="K123" s="53"/>
      <c r="L123" s="53"/>
      <c r="N123" s="53"/>
      <c r="O123" s="53"/>
      <c r="P123" s="53"/>
      <c r="Q123" s="53"/>
      <c r="R123" s="53"/>
      <c r="S123" s="53"/>
      <c r="T123" s="53"/>
      <c r="U123" s="53"/>
      <c r="V123" s="53"/>
      <c r="W123" s="53"/>
      <c r="X123" s="53"/>
    </row>
    <row r="124" spans="1:24" ht="12.75">
      <c r="A124" s="23"/>
      <c r="B124" s="14" t="s">
        <v>28</v>
      </c>
      <c r="D124" s="53"/>
      <c r="E124" s="53"/>
      <c r="F124" s="53"/>
      <c r="G124" s="53"/>
      <c r="H124" s="53"/>
      <c r="I124" s="53"/>
      <c r="J124" s="53"/>
      <c r="K124" s="53"/>
      <c r="L124" s="53"/>
      <c r="N124" s="53"/>
      <c r="O124" s="53"/>
      <c r="P124" s="53"/>
      <c r="Q124" s="53"/>
      <c r="R124" s="53"/>
      <c r="S124" s="53"/>
      <c r="T124" s="53"/>
      <c r="U124" s="53"/>
      <c r="V124" s="53"/>
      <c r="W124" s="53"/>
      <c r="X124" s="53"/>
    </row>
    <row r="125" spans="1:24" ht="12.75">
      <c r="A125" s="23"/>
      <c r="B125" s="8" t="s">
        <v>29</v>
      </c>
      <c r="C125" s="8"/>
      <c r="N125" s="53"/>
      <c r="O125" s="53"/>
      <c r="P125" s="53"/>
      <c r="Q125" s="53"/>
      <c r="R125" s="53"/>
      <c r="S125" s="53"/>
      <c r="T125" s="53"/>
      <c r="U125" s="53"/>
      <c r="V125" s="53"/>
      <c r="W125" s="53"/>
      <c r="X125" s="53"/>
    </row>
    <row r="126" spans="1:24" ht="12.75">
      <c r="A126" s="23"/>
      <c r="B126" s="8"/>
      <c r="C126" s="8"/>
      <c r="N126" s="53"/>
      <c r="O126" s="53"/>
      <c r="P126" s="53"/>
      <c r="Q126" s="53"/>
      <c r="R126" s="53"/>
      <c r="S126" s="53"/>
      <c r="T126" s="53"/>
      <c r="U126" s="53"/>
      <c r="V126" s="53"/>
      <c r="W126" s="53"/>
      <c r="X126" s="53"/>
    </row>
    <row r="127" spans="1:24" ht="12.75">
      <c r="A127" s="23"/>
      <c r="B127" s="8" t="s">
        <v>30</v>
      </c>
      <c r="C127" s="8"/>
      <c r="N127" s="53"/>
      <c r="O127" s="53"/>
      <c r="P127" s="53"/>
      <c r="Q127" s="53"/>
      <c r="R127" s="53"/>
      <c r="S127" s="53"/>
      <c r="T127" s="53"/>
      <c r="U127" s="53"/>
      <c r="V127" s="53"/>
      <c r="W127" s="53"/>
      <c r="X127" s="53"/>
    </row>
    <row r="128" spans="1:24" ht="12.75">
      <c r="A128" s="23"/>
      <c r="B128" s="8" t="s">
        <v>31</v>
      </c>
      <c r="C128" s="8"/>
      <c r="N128" s="53"/>
      <c r="O128" s="53"/>
      <c r="P128" s="53"/>
      <c r="Q128" s="53"/>
      <c r="R128" s="53"/>
      <c r="S128" s="53"/>
      <c r="T128" s="53"/>
      <c r="U128" s="53"/>
      <c r="V128" s="53"/>
      <c r="W128" s="53"/>
      <c r="X128" s="53"/>
    </row>
    <row r="129" spans="1:24" ht="12.75">
      <c r="A129" s="23"/>
      <c r="B129" s="14" t="s">
        <v>32</v>
      </c>
      <c r="N129" s="53"/>
      <c r="O129" s="53"/>
      <c r="P129" s="53"/>
      <c r="Q129" s="53"/>
      <c r="R129" s="53"/>
      <c r="S129" s="53"/>
      <c r="T129" s="53"/>
      <c r="U129" s="53"/>
      <c r="V129" s="53"/>
      <c r="W129" s="53"/>
      <c r="X129" s="53"/>
    </row>
    <row r="130" spans="1:24" ht="12.75">
      <c r="A130" s="23"/>
      <c r="B130" s="14" t="s">
        <v>33</v>
      </c>
      <c r="N130" s="53"/>
      <c r="O130" s="53"/>
      <c r="P130" s="53"/>
      <c r="Q130" s="53"/>
      <c r="R130" s="53"/>
      <c r="S130" s="53"/>
      <c r="T130" s="53"/>
      <c r="U130" s="53"/>
      <c r="V130" s="53"/>
      <c r="W130" s="53"/>
      <c r="X130" s="53"/>
    </row>
    <row r="131" spans="1:24" ht="12.75">
      <c r="A131" s="23"/>
      <c r="B131" s="29"/>
      <c r="N131" s="53"/>
      <c r="O131" s="53"/>
      <c r="P131" s="53"/>
      <c r="Q131" s="53"/>
      <c r="R131" s="53"/>
      <c r="S131" s="53"/>
      <c r="T131" s="53"/>
      <c r="U131" s="53"/>
      <c r="V131" s="53"/>
      <c r="W131" s="53"/>
      <c r="X131" s="53"/>
    </row>
    <row r="132" spans="1:24" ht="12.75">
      <c r="A132" s="23"/>
      <c r="B132" s="14" t="s">
        <v>34</v>
      </c>
      <c r="N132" s="53"/>
      <c r="O132" s="53"/>
      <c r="P132" s="53"/>
      <c r="Q132" s="53"/>
      <c r="R132" s="53"/>
      <c r="S132" s="53"/>
      <c r="T132" s="53"/>
      <c r="U132" s="53"/>
      <c r="V132" s="53"/>
      <c r="W132" s="53"/>
      <c r="X132" s="53"/>
    </row>
    <row r="133" spans="1:24" ht="12.75">
      <c r="A133" s="23"/>
      <c r="B133" s="14" t="s">
        <v>35</v>
      </c>
      <c r="N133" s="53"/>
      <c r="O133" s="53"/>
      <c r="P133" s="53"/>
      <c r="Q133" s="53"/>
      <c r="R133" s="53"/>
      <c r="S133" s="53"/>
      <c r="T133" s="53"/>
      <c r="U133" s="53"/>
      <c r="V133" s="53"/>
      <c r="W133" s="53"/>
      <c r="X133" s="53"/>
    </row>
    <row r="134" spans="1:24" ht="12.75">
      <c r="A134" s="23"/>
      <c r="B134" s="8"/>
      <c r="C134" s="8"/>
      <c r="D134" s="8"/>
      <c r="E134" s="8"/>
      <c r="F134" s="8"/>
      <c r="G134" s="8"/>
      <c r="H134" s="8"/>
      <c r="I134" s="8"/>
      <c r="J134" s="8"/>
      <c r="K134" s="8"/>
      <c r="L134" s="8"/>
      <c r="M134" s="14"/>
      <c r="N134" s="53"/>
      <c r="O134" s="53"/>
      <c r="P134" s="53"/>
      <c r="Q134" s="53"/>
      <c r="R134" s="53"/>
      <c r="S134" s="53"/>
      <c r="T134" s="53"/>
      <c r="U134" s="53"/>
      <c r="V134" s="53"/>
      <c r="W134" s="53"/>
      <c r="X134" s="53"/>
    </row>
    <row r="135" spans="1:12" s="14" customFormat="1" ht="12.75">
      <c r="A135" s="23"/>
      <c r="B135" s="53"/>
      <c r="C135" s="53"/>
      <c r="D135" s="53"/>
      <c r="E135" s="53"/>
      <c r="F135" s="53"/>
      <c r="G135" s="53"/>
      <c r="H135" s="53"/>
      <c r="I135" s="53"/>
      <c r="J135" s="53"/>
      <c r="K135" s="53"/>
      <c r="L135" s="53"/>
    </row>
    <row r="136" spans="1:20" ht="12.75">
      <c r="A136" s="23" t="s">
        <v>183</v>
      </c>
      <c r="B136" s="29" t="s">
        <v>184</v>
      </c>
      <c r="N136" s="13"/>
      <c r="O136" s="13"/>
      <c r="P136" s="13"/>
      <c r="Q136" s="19"/>
      <c r="R136" s="19"/>
      <c r="S136" s="19"/>
      <c r="T136" s="13"/>
    </row>
    <row r="137" spans="1:20" ht="12.75">
      <c r="A137" s="23"/>
      <c r="B137" s="190" t="s">
        <v>96</v>
      </c>
      <c r="C137" s="190"/>
      <c r="D137" s="190"/>
      <c r="E137" s="190"/>
      <c r="F137" s="190"/>
      <c r="G137" s="190"/>
      <c r="H137" s="190"/>
      <c r="I137" s="190"/>
      <c r="J137" s="190"/>
      <c r="K137" s="190"/>
      <c r="L137" s="190"/>
      <c r="M137" s="14"/>
      <c r="N137" s="166"/>
      <c r="O137" s="13"/>
      <c r="P137" s="13"/>
      <c r="Q137" s="19"/>
      <c r="R137" s="19"/>
      <c r="S137" s="19"/>
      <c r="T137" s="13"/>
    </row>
    <row r="138" spans="1:20" ht="12.75" customHeight="1">
      <c r="A138" s="23"/>
      <c r="B138" s="190"/>
      <c r="C138" s="190"/>
      <c r="D138" s="190"/>
      <c r="E138" s="190"/>
      <c r="F138" s="190"/>
      <c r="G138" s="190"/>
      <c r="H138" s="190"/>
      <c r="I138" s="190"/>
      <c r="J138" s="190"/>
      <c r="K138" s="190"/>
      <c r="L138" s="190"/>
      <c r="N138" s="13"/>
      <c r="O138" s="13"/>
      <c r="P138" s="13"/>
      <c r="Q138" s="19"/>
      <c r="R138" s="19"/>
      <c r="S138" s="19"/>
      <c r="T138" s="13"/>
    </row>
    <row r="139" spans="1:20" ht="12.75" customHeight="1">
      <c r="A139" s="23"/>
      <c r="B139" s="190"/>
      <c r="C139" s="190"/>
      <c r="D139" s="190"/>
      <c r="E139" s="190"/>
      <c r="F139" s="190"/>
      <c r="G139" s="190"/>
      <c r="H139" s="190"/>
      <c r="I139" s="190"/>
      <c r="J139" s="190"/>
      <c r="K139" s="190"/>
      <c r="L139" s="190"/>
      <c r="N139" s="13"/>
      <c r="O139" s="13"/>
      <c r="P139" s="13"/>
      <c r="Q139" s="19"/>
      <c r="R139" s="19"/>
      <c r="S139" s="19"/>
      <c r="T139" s="13"/>
    </row>
    <row r="140" spans="1:20" ht="11.25" customHeight="1">
      <c r="A140" s="23"/>
      <c r="B140" s="29"/>
      <c r="N140" s="13"/>
      <c r="O140" s="13"/>
      <c r="P140" s="13"/>
      <c r="Q140" s="19"/>
      <c r="R140" s="19"/>
      <c r="S140" s="19"/>
      <c r="T140" s="13"/>
    </row>
    <row r="141" spans="1:20" ht="12" customHeight="1">
      <c r="A141" s="23"/>
      <c r="B141" s="190" t="s">
        <v>97</v>
      </c>
      <c r="C141" s="190"/>
      <c r="D141" s="190"/>
      <c r="E141" s="190"/>
      <c r="F141" s="190"/>
      <c r="G141" s="190"/>
      <c r="H141" s="190"/>
      <c r="I141" s="190"/>
      <c r="J141" s="190"/>
      <c r="K141" s="190"/>
      <c r="L141" s="190"/>
      <c r="N141" s="13"/>
      <c r="O141" s="13"/>
      <c r="P141" s="13"/>
      <c r="Q141" s="19"/>
      <c r="R141" s="19"/>
      <c r="S141" s="19"/>
      <c r="T141" s="13"/>
    </row>
    <row r="142" spans="1:20" ht="20.25" customHeight="1">
      <c r="A142" s="23"/>
      <c r="B142" s="190"/>
      <c r="C142" s="190"/>
      <c r="D142" s="190"/>
      <c r="E142" s="190"/>
      <c r="F142" s="190"/>
      <c r="G142" s="190"/>
      <c r="H142" s="190"/>
      <c r="I142" s="190"/>
      <c r="J142" s="190"/>
      <c r="K142" s="190"/>
      <c r="L142" s="190"/>
      <c r="N142" s="13"/>
      <c r="O142" s="13"/>
      <c r="P142" s="13"/>
      <c r="Q142" s="19"/>
      <c r="R142" s="19"/>
      <c r="S142" s="19"/>
      <c r="T142" s="13"/>
    </row>
    <row r="143" spans="1:20" ht="12.75">
      <c r="A143" s="23"/>
      <c r="B143" s="58"/>
      <c r="C143" s="58"/>
      <c r="D143" s="58"/>
      <c r="E143" s="58"/>
      <c r="F143" s="58"/>
      <c r="G143" s="58"/>
      <c r="H143" s="58"/>
      <c r="I143" s="58"/>
      <c r="J143" s="58"/>
      <c r="K143" s="58"/>
      <c r="L143" s="58"/>
      <c r="N143" s="13"/>
      <c r="O143" s="13"/>
      <c r="P143" s="13"/>
      <c r="Q143" s="19"/>
      <c r="R143" s="19"/>
      <c r="S143" s="19"/>
      <c r="T143" s="13"/>
    </row>
    <row r="144" spans="1:2" ht="12.75">
      <c r="A144" s="23" t="s">
        <v>185</v>
      </c>
      <c r="B144" s="29" t="s">
        <v>186</v>
      </c>
    </row>
    <row r="145" spans="1:20" ht="6" customHeight="1">
      <c r="A145" s="28"/>
      <c r="B145" s="202"/>
      <c r="C145" s="202"/>
      <c r="D145" s="202"/>
      <c r="E145" s="202"/>
      <c r="F145" s="202"/>
      <c r="G145" s="202"/>
      <c r="H145" s="202"/>
      <c r="I145" s="202"/>
      <c r="J145" s="202"/>
      <c r="K145" s="202"/>
      <c r="L145" s="202"/>
      <c r="N145" s="13"/>
      <c r="O145" s="13"/>
      <c r="P145" s="13"/>
      <c r="Q145" s="13"/>
      <c r="R145" s="13"/>
      <c r="S145" s="13"/>
      <c r="T145" s="13"/>
    </row>
    <row r="146" spans="1:20" ht="12.75" customHeight="1">
      <c r="A146" s="28"/>
      <c r="B146" s="70" t="s">
        <v>103</v>
      </c>
      <c r="C146" s="23"/>
      <c r="D146" s="23"/>
      <c r="E146" s="23"/>
      <c r="F146" s="23"/>
      <c r="G146" s="23"/>
      <c r="H146" s="23"/>
      <c r="I146" s="23"/>
      <c r="J146" s="23"/>
      <c r="K146" s="23"/>
      <c r="L146" s="23"/>
      <c r="N146" s="13"/>
      <c r="O146" s="13"/>
      <c r="P146" s="13"/>
      <c r="Q146" s="13"/>
      <c r="R146" s="13"/>
      <c r="S146" s="13"/>
      <c r="T146" s="13"/>
    </row>
    <row r="147" spans="1:20" ht="12.75" customHeight="1">
      <c r="A147" s="28"/>
      <c r="C147" s="23"/>
      <c r="D147" s="23"/>
      <c r="E147" s="23"/>
      <c r="F147" s="23"/>
      <c r="G147" s="23"/>
      <c r="H147" s="23"/>
      <c r="I147" s="23"/>
      <c r="J147" s="23"/>
      <c r="K147" s="23"/>
      <c r="L147" s="23"/>
      <c r="N147" s="13"/>
      <c r="O147" s="13"/>
      <c r="P147" s="13"/>
      <c r="Q147" s="13"/>
      <c r="R147" s="13"/>
      <c r="S147" s="13"/>
      <c r="T147" s="13"/>
    </row>
    <row r="148" spans="1:20" ht="12.75" customHeight="1">
      <c r="A148" s="28"/>
      <c r="B148" s="14" t="s">
        <v>36</v>
      </c>
      <c r="C148" s="23"/>
      <c r="D148" s="23"/>
      <c r="E148" s="23"/>
      <c r="F148" s="23"/>
      <c r="G148" s="23"/>
      <c r="H148" s="23"/>
      <c r="I148" s="23"/>
      <c r="J148" s="23"/>
      <c r="K148" s="23"/>
      <c r="L148" s="23"/>
      <c r="N148" s="13"/>
      <c r="O148" s="13"/>
      <c r="P148" s="13"/>
      <c r="Q148" s="13"/>
      <c r="R148" s="13"/>
      <c r="S148" s="13"/>
      <c r="T148" s="13"/>
    </row>
    <row r="149" spans="1:20" ht="12.75" customHeight="1">
      <c r="A149" s="28"/>
      <c r="B149" s="14" t="s">
        <v>369</v>
      </c>
      <c r="C149" s="23"/>
      <c r="D149" s="23"/>
      <c r="E149" s="23"/>
      <c r="F149" s="23"/>
      <c r="G149" s="23"/>
      <c r="H149" s="23"/>
      <c r="I149" s="23"/>
      <c r="J149" s="23"/>
      <c r="K149" s="23"/>
      <c r="L149" s="23"/>
      <c r="N149" s="13"/>
      <c r="O149" s="13"/>
      <c r="P149" s="13"/>
      <c r="Q149" s="13"/>
      <c r="R149" s="13"/>
      <c r="S149" s="13"/>
      <c r="T149" s="13"/>
    </row>
    <row r="150" spans="1:20" ht="12.75" customHeight="1">
      <c r="A150" s="28"/>
      <c r="C150" s="23"/>
      <c r="D150" s="23"/>
      <c r="E150" s="23"/>
      <c r="F150" s="23"/>
      <c r="G150" s="23"/>
      <c r="H150" s="23"/>
      <c r="I150" s="23"/>
      <c r="J150" s="23"/>
      <c r="K150" s="23"/>
      <c r="L150" s="23"/>
      <c r="N150" s="13"/>
      <c r="O150" s="13"/>
      <c r="P150" s="13"/>
      <c r="Q150" s="13"/>
      <c r="R150" s="13"/>
      <c r="S150" s="13"/>
      <c r="T150" s="13"/>
    </row>
    <row r="151" spans="1:20" ht="12.75" customHeight="1">
      <c r="A151" s="28"/>
      <c r="B151" s="14" t="s">
        <v>37</v>
      </c>
      <c r="C151" s="23"/>
      <c r="D151" s="23"/>
      <c r="E151" s="23"/>
      <c r="F151" s="23"/>
      <c r="G151" s="23"/>
      <c r="H151" s="23"/>
      <c r="I151" s="23"/>
      <c r="J151" s="23"/>
      <c r="K151" s="23"/>
      <c r="L151" s="23"/>
      <c r="N151" s="13"/>
      <c r="O151" s="13"/>
      <c r="P151" s="13"/>
      <c r="Q151" s="13"/>
      <c r="R151" s="13"/>
      <c r="S151" s="13"/>
      <c r="T151" s="13"/>
    </row>
    <row r="152" spans="1:20" ht="12.75" customHeight="1">
      <c r="A152" s="28"/>
      <c r="B152" s="14" t="s">
        <v>38</v>
      </c>
      <c r="C152" s="23"/>
      <c r="D152" s="23"/>
      <c r="E152" s="23"/>
      <c r="F152" s="23"/>
      <c r="G152" s="23"/>
      <c r="H152" s="23"/>
      <c r="I152" s="23"/>
      <c r="J152" s="23"/>
      <c r="K152" s="23"/>
      <c r="L152" s="23"/>
      <c r="N152" s="13"/>
      <c r="O152" s="13"/>
      <c r="P152" s="13"/>
      <c r="Q152" s="13"/>
      <c r="R152" s="13"/>
      <c r="S152" s="13"/>
      <c r="T152" s="13"/>
    </row>
    <row r="153" spans="1:20" ht="12.75" customHeight="1">
      <c r="A153" s="28"/>
      <c r="B153" s="14" t="s">
        <v>39</v>
      </c>
      <c r="C153" s="23"/>
      <c r="D153" s="23"/>
      <c r="E153" s="23"/>
      <c r="F153" s="23"/>
      <c r="G153" s="23"/>
      <c r="H153" s="23"/>
      <c r="I153" s="23"/>
      <c r="J153" s="23"/>
      <c r="K153" s="23"/>
      <c r="L153" s="23"/>
      <c r="N153" s="13"/>
      <c r="O153" s="13"/>
      <c r="P153" s="13"/>
      <c r="Q153" s="13"/>
      <c r="R153" s="13"/>
      <c r="S153" s="13"/>
      <c r="T153" s="13"/>
    </row>
    <row r="154" spans="1:20" ht="12.75" customHeight="1">
      <c r="A154" s="28"/>
      <c r="B154" s="70" t="s">
        <v>40</v>
      </c>
      <c r="C154" s="23"/>
      <c r="D154" s="23"/>
      <c r="E154" s="23"/>
      <c r="F154" s="23"/>
      <c r="G154" s="23"/>
      <c r="H154" s="23"/>
      <c r="I154" s="23"/>
      <c r="J154" s="23"/>
      <c r="K154" s="23"/>
      <c r="L154" s="23"/>
      <c r="N154" s="13"/>
      <c r="O154" s="13"/>
      <c r="P154" s="13"/>
      <c r="Q154" s="13"/>
      <c r="R154" s="13"/>
      <c r="S154" s="13"/>
      <c r="T154" s="13"/>
    </row>
    <row r="155" spans="1:20" ht="12.75" customHeight="1">
      <c r="A155" s="28"/>
      <c r="B155" s="70"/>
      <c r="C155" s="23"/>
      <c r="D155" s="23"/>
      <c r="E155" s="23"/>
      <c r="F155" s="23"/>
      <c r="G155" s="23"/>
      <c r="H155" s="23"/>
      <c r="I155" s="23"/>
      <c r="J155" s="23"/>
      <c r="K155" s="23"/>
      <c r="L155" s="23"/>
      <c r="N155" s="13"/>
      <c r="O155" s="13"/>
      <c r="P155" s="13"/>
      <c r="Q155" s="13"/>
      <c r="R155" s="13"/>
      <c r="S155" s="13"/>
      <c r="T155" s="13"/>
    </row>
    <row r="156" spans="1:20" ht="12.75" customHeight="1">
      <c r="A156" s="28"/>
      <c r="B156" s="70" t="s">
        <v>0</v>
      </c>
      <c r="C156" s="23"/>
      <c r="D156" s="23"/>
      <c r="E156" s="23"/>
      <c r="F156" s="23"/>
      <c r="G156" s="23"/>
      <c r="H156" s="23"/>
      <c r="I156" s="23"/>
      <c r="J156" s="23"/>
      <c r="K156" s="23"/>
      <c r="L156" s="23"/>
      <c r="N156" s="13"/>
      <c r="O156" s="13"/>
      <c r="P156" s="13"/>
      <c r="Q156" s="13"/>
      <c r="R156" s="13"/>
      <c r="S156" s="13"/>
      <c r="T156" s="13"/>
    </row>
    <row r="157" spans="1:20" ht="12.75" customHeight="1">
      <c r="A157" s="28"/>
      <c r="B157" s="70"/>
      <c r="C157" s="23"/>
      <c r="D157" s="23"/>
      <c r="E157" s="23"/>
      <c r="F157" s="23"/>
      <c r="G157" s="23"/>
      <c r="H157" s="23"/>
      <c r="I157" s="23"/>
      <c r="J157" s="23"/>
      <c r="K157" s="23"/>
      <c r="L157" s="23"/>
      <c r="N157" s="13"/>
      <c r="O157" s="13"/>
      <c r="P157" s="13"/>
      <c r="Q157" s="13"/>
      <c r="R157" s="13"/>
      <c r="S157" s="13"/>
      <c r="T157" s="13"/>
    </row>
    <row r="158" spans="1:20" ht="27.75" customHeight="1">
      <c r="A158" s="28"/>
      <c r="B158" s="201" t="s">
        <v>336</v>
      </c>
      <c r="C158" s="171"/>
      <c r="D158" s="171"/>
      <c r="E158" s="171"/>
      <c r="F158" s="171"/>
      <c r="G158" s="171"/>
      <c r="H158" s="171"/>
      <c r="I158" s="171"/>
      <c r="J158" s="171"/>
      <c r="K158" s="171"/>
      <c r="L158" s="171"/>
      <c r="N158" s="13"/>
      <c r="O158" s="13"/>
      <c r="P158" s="13"/>
      <c r="Q158" s="13"/>
      <c r="R158" s="13"/>
      <c r="S158" s="13"/>
      <c r="T158" s="13"/>
    </row>
    <row r="159" spans="1:20" ht="11.25" customHeight="1">
      <c r="A159" s="28"/>
      <c r="N159" s="13"/>
      <c r="O159" s="13"/>
      <c r="P159" s="13"/>
      <c r="Q159" s="13"/>
      <c r="R159" s="13"/>
      <c r="S159" s="13"/>
      <c r="T159" s="13"/>
    </row>
    <row r="160" spans="1:2" ht="12.75">
      <c r="A160" s="23" t="s">
        <v>187</v>
      </c>
      <c r="B160" s="29" t="s">
        <v>303</v>
      </c>
    </row>
    <row r="161" spans="1:12" ht="23.25" customHeight="1">
      <c r="A161" s="28"/>
      <c r="B161" s="201" t="s">
        <v>363</v>
      </c>
      <c r="C161" s="201"/>
      <c r="D161" s="201"/>
      <c r="E161" s="201"/>
      <c r="F161" s="201"/>
      <c r="G161" s="201"/>
      <c r="H161" s="201"/>
      <c r="I161" s="201"/>
      <c r="J161" s="201"/>
      <c r="K161" s="201"/>
      <c r="L161" s="201"/>
    </row>
    <row r="162" spans="1:10" ht="12.75">
      <c r="A162" s="28"/>
      <c r="I162" s="47"/>
      <c r="J162" s="47"/>
    </row>
    <row r="163" spans="1:16" ht="12.75">
      <c r="A163" s="36" t="s">
        <v>188</v>
      </c>
      <c r="B163" s="37" t="s">
        <v>131</v>
      </c>
      <c r="C163" s="31"/>
      <c r="D163" s="31"/>
      <c r="E163" s="31"/>
      <c r="F163" s="31"/>
      <c r="G163" s="31"/>
      <c r="H163" s="31"/>
      <c r="I163" s="31"/>
      <c r="J163" s="31"/>
      <c r="K163" s="31"/>
      <c r="L163" s="31"/>
      <c r="M163" s="14"/>
      <c r="N163" s="14"/>
      <c r="O163" s="14"/>
      <c r="P163" s="14"/>
    </row>
    <row r="164" spans="1:16" ht="12.75">
      <c r="A164" s="38"/>
      <c r="B164" s="31" t="s">
        <v>41</v>
      </c>
      <c r="C164" s="31"/>
      <c r="D164" s="31"/>
      <c r="E164" s="31"/>
      <c r="F164" s="31"/>
      <c r="G164" s="31"/>
      <c r="H164" s="31"/>
      <c r="I164" s="31"/>
      <c r="J164" s="38"/>
      <c r="K164" s="31"/>
      <c r="L164" s="38"/>
      <c r="M164" s="14"/>
      <c r="N164" s="14"/>
      <c r="O164" s="14"/>
      <c r="P164" s="14"/>
    </row>
    <row r="165" spans="1:16" ht="12.75">
      <c r="A165" s="38"/>
      <c r="B165" s="31" t="s">
        <v>42</v>
      </c>
      <c r="C165" s="31"/>
      <c r="D165" s="31"/>
      <c r="E165" s="31"/>
      <c r="F165" s="31"/>
      <c r="G165" s="31"/>
      <c r="H165" s="31"/>
      <c r="I165" s="31"/>
      <c r="J165" s="38"/>
      <c r="K165" s="31"/>
      <c r="L165" s="38"/>
      <c r="M165" s="14"/>
      <c r="N165" s="14"/>
      <c r="O165" s="14"/>
      <c r="P165" s="14"/>
    </row>
    <row r="166" spans="1:12" ht="12.75">
      <c r="A166" s="38"/>
      <c r="B166" s="31"/>
      <c r="C166" s="31"/>
      <c r="D166" s="31"/>
      <c r="E166" s="31"/>
      <c r="F166" s="31"/>
      <c r="G166" s="31"/>
      <c r="H166" s="31"/>
      <c r="I166" s="31"/>
      <c r="J166" s="38"/>
      <c r="K166" s="31"/>
      <c r="L166" s="38"/>
    </row>
    <row r="167" spans="1:2" ht="12.75">
      <c r="A167" s="23" t="s">
        <v>189</v>
      </c>
      <c r="B167" s="29" t="s">
        <v>215</v>
      </c>
    </row>
    <row r="168" spans="1:8" ht="12.75">
      <c r="A168" s="28"/>
      <c r="B168" s="30" t="s">
        <v>337</v>
      </c>
      <c r="C168" s="30"/>
      <c r="D168" s="30"/>
      <c r="E168" s="30"/>
      <c r="F168" s="30"/>
      <c r="G168" s="30"/>
      <c r="H168" s="30"/>
    </row>
    <row r="169" spans="1:12" ht="12.75">
      <c r="A169" s="28"/>
      <c r="I169" s="30"/>
      <c r="J169" s="30"/>
      <c r="K169" s="30"/>
      <c r="L169" s="30"/>
    </row>
    <row r="170" spans="1:12" ht="12.75">
      <c r="A170" s="23" t="s">
        <v>190</v>
      </c>
      <c r="B170" s="29" t="s">
        <v>191</v>
      </c>
      <c r="I170" s="30"/>
      <c r="J170" s="30"/>
      <c r="K170" s="30"/>
      <c r="L170" s="30"/>
    </row>
    <row r="171" spans="1:12" ht="12.75">
      <c r="A171" s="28"/>
      <c r="B171" s="30" t="s">
        <v>125</v>
      </c>
      <c r="C171" s="30"/>
      <c r="D171" s="30"/>
      <c r="E171" s="30"/>
      <c r="F171" s="30"/>
      <c r="G171" s="30"/>
      <c r="H171" s="30"/>
      <c r="I171" s="30"/>
      <c r="J171" s="30"/>
      <c r="K171" s="30"/>
      <c r="L171" s="30"/>
    </row>
    <row r="172" spans="1:8" ht="12.75">
      <c r="A172" s="28"/>
      <c r="B172" s="30"/>
      <c r="C172" s="30"/>
      <c r="D172" s="30"/>
      <c r="E172" s="30"/>
      <c r="F172" s="30"/>
      <c r="G172" s="30"/>
      <c r="H172" s="30"/>
    </row>
    <row r="173" spans="1:2" ht="23.25" customHeight="1">
      <c r="A173" s="23" t="s">
        <v>192</v>
      </c>
      <c r="B173" s="29" t="s">
        <v>249</v>
      </c>
    </row>
    <row r="174" spans="1:2" ht="12.75">
      <c r="A174" s="23"/>
      <c r="B174" s="29"/>
    </row>
    <row r="175" spans="1:13" ht="12.75">
      <c r="A175" s="28" t="s">
        <v>255</v>
      </c>
      <c r="B175" s="194" t="s">
        <v>98</v>
      </c>
      <c r="C175" s="194"/>
      <c r="D175" s="194"/>
      <c r="E175" s="194"/>
      <c r="F175" s="194"/>
      <c r="G175" s="194"/>
      <c r="H175" s="194"/>
      <c r="I175" s="194"/>
      <c r="J175" s="194"/>
      <c r="K175" s="194"/>
      <c r="L175" s="194"/>
      <c r="M175" s="8" t="s">
        <v>140</v>
      </c>
    </row>
    <row r="176" spans="1:13" ht="70.5" customHeight="1">
      <c r="A176" s="28"/>
      <c r="B176" s="194"/>
      <c r="C176" s="194"/>
      <c r="D176" s="194"/>
      <c r="E176" s="194"/>
      <c r="F176" s="194"/>
      <c r="G176" s="194"/>
      <c r="H176" s="194"/>
      <c r="I176" s="194"/>
      <c r="J176" s="194"/>
      <c r="K176" s="194"/>
      <c r="L176" s="194"/>
      <c r="M176" s="8" t="s">
        <v>140</v>
      </c>
    </row>
    <row r="177" spans="1:12" ht="12.75">
      <c r="A177" s="23"/>
      <c r="B177" s="194" t="s">
        <v>107</v>
      </c>
      <c r="C177" s="194"/>
      <c r="D177" s="194"/>
      <c r="E177" s="194"/>
      <c r="F177" s="194"/>
      <c r="G177" s="194"/>
      <c r="H177" s="194"/>
      <c r="I177" s="194"/>
      <c r="J177" s="194"/>
      <c r="K177" s="194"/>
      <c r="L177" s="194"/>
    </row>
    <row r="178" spans="1:12" ht="42" customHeight="1">
      <c r="A178" s="23"/>
      <c r="B178" s="194"/>
      <c r="C178" s="194"/>
      <c r="D178" s="194"/>
      <c r="E178" s="194"/>
      <c r="F178" s="194"/>
      <c r="G178" s="194"/>
      <c r="H178" s="194"/>
      <c r="I178" s="194"/>
      <c r="J178" s="194"/>
      <c r="K178" s="194"/>
      <c r="L178" s="194"/>
    </row>
    <row r="179" spans="1:12" ht="9" customHeight="1">
      <c r="A179" s="23"/>
      <c r="B179" s="58"/>
      <c r="C179" s="58"/>
      <c r="D179" s="58"/>
      <c r="E179" s="58"/>
      <c r="F179" s="58"/>
      <c r="G179" s="58"/>
      <c r="H179" s="58"/>
      <c r="I179" s="58"/>
      <c r="J179" s="58"/>
      <c r="K179" s="58"/>
      <c r="L179" s="58"/>
    </row>
    <row r="180" spans="1:12" ht="14.25" customHeight="1">
      <c r="A180" s="28" t="s">
        <v>257</v>
      </c>
      <c r="B180" s="190" t="s">
        <v>104</v>
      </c>
      <c r="C180" s="194"/>
      <c r="D180" s="194"/>
      <c r="E180" s="194"/>
      <c r="F180" s="194"/>
      <c r="G180" s="194"/>
      <c r="H180" s="194"/>
      <c r="I180" s="194"/>
      <c r="J180" s="194"/>
      <c r="K180" s="194"/>
      <c r="L180" s="194"/>
    </row>
    <row r="181" spans="1:14" ht="76.5" customHeight="1">
      <c r="A181" s="23"/>
      <c r="B181" s="194"/>
      <c r="C181" s="194"/>
      <c r="D181" s="194"/>
      <c r="E181" s="194"/>
      <c r="F181" s="194"/>
      <c r="G181" s="194"/>
      <c r="H181" s="194"/>
      <c r="I181" s="194"/>
      <c r="J181" s="194"/>
      <c r="K181" s="194"/>
      <c r="L181" s="194"/>
      <c r="N181" s="8" t="s">
        <v>140</v>
      </c>
    </row>
    <row r="182" spans="1:12" ht="7.5" customHeight="1">
      <c r="A182" s="23"/>
      <c r="B182" s="58"/>
      <c r="C182" s="58"/>
      <c r="D182" s="58"/>
      <c r="E182" s="58"/>
      <c r="F182" s="58"/>
      <c r="G182" s="58"/>
      <c r="H182" s="58"/>
      <c r="I182" s="58"/>
      <c r="J182" s="58"/>
      <c r="K182" s="58"/>
      <c r="L182" s="58"/>
    </row>
    <row r="183" spans="1:12" ht="13.5" customHeight="1">
      <c r="A183" s="28" t="s">
        <v>108</v>
      </c>
      <c r="B183" s="30" t="s">
        <v>43</v>
      </c>
      <c r="C183" s="30"/>
      <c r="D183" s="30"/>
      <c r="E183" s="30"/>
      <c r="F183" s="30"/>
      <c r="G183" s="30"/>
      <c r="H183" s="30"/>
      <c r="I183" s="30"/>
      <c r="J183" s="30"/>
      <c r="K183" s="30"/>
      <c r="L183" s="30"/>
    </row>
    <row r="184" spans="1:12" ht="13.5" customHeight="1">
      <c r="A184" s="28"/>
      <c r="B184" s="30" t="s">
        <v>44</v>
      </c>
      <c r="C184" s="30"/>
      <c r="D184" s="30"/>
      <c r="E184" s="30"/>
      <c r="F184" s="30"/>
      <c r="G184" s="30"/>
      <c r="H184" s="30"/>
      <c r="I184" s="30"/>
      <c r="J184" s="30"/>
      <c r="K184" s="30"/>
      <c r="L184" s="30"/>
    </row>
    <row r="185" spans="1:12" ht="12" customHeight="1">
      <c r="A185" s="23"/>
      <c r="B185" s="30" t="s">
        <v>45</v>
      </c>
      <c r="C185" s="30"/>
      <c r="D185" s="30"/>
      <c r="E185" s="30"/>
      <c r="F185" s="30"/>
      <c r="G185" s="30"/>
      <c r="H185" s="30"/>
      <c r="I185" s="60"/>
      <c r="J185" s="60"/>
      <c r="K185" s="31"/>
      <c r="L185" s="60"/>
    </row>
    <row r="186" spans="1:12" ht="7.5" customHeight="1">
      <c r="A186" s="23"/>
      <c r="B186" s="30"/>
      <c r="C186" s="30"/>
      <c r="D186" s="30"/>
      <c r="E186" s="30"/>
      <c r="F186" s="30"/>
      <c r="G186" s="30"/>
      <c r="H186" s="30"/>
      <c r="I186" s="60"/>
      <c r="J186" s="60"/>
      <c r="K186" s="31"/>
      <c r="L186" s="60"/>
    </row>
    <row r="187" spans="1:12" ht="12" customHeight="1">
      <c r="A187" s="23"/>
      <c r="B187" s="30" t="s">
        <v>46</v>
      </c>
      <c r="C187" s="30"/>
      <c r="D187" s="30"/>
      <c r="E187" s="30"/>
      <c r="F187" s="30"/>
      <c r="G187" s="30"/>
      <c r="H187" s="30"/>
      <c r="I187" s="60"/>
      <c r="J187" s="60"/>
      <c r="K187" s="31"/>
      <c r="L187" s="60"/>
    </row>
    <row r="188" spans="1:12" ht="12" customHeight="1">
      <c r="A188" s="23"/>
      <c r="B188" s="30" t="s">
        <v>47</v>
      </c>
      <c r="C188" s="30"/>
      <c r="D188" s="30"/>
      <c r="E188" s="30"/>
      <c r="F188" s="30"/>
      <c r="G188" s="30"/>
      <c r="H188" s="30"/>
      <c r="I188" s="60"/>
      <c r="J188" s="60"/>
      <c r="K188" s="31"/>
      <c r="L188" s="60"/>
    </row>
    <row r="189" spans="1:12" ht="6.75" customHeight="1">
      <c r="A189" s="23"/>
      <c r="B189" s="30"/>
      <c r="C189" s="30"/>
      <c r="D189" s="30"/>
      <c r="E189" s="30"/>
      <c r="F189" s="30"/>
      <c r="G189" s="30"/>
      <c r="H189" s="30"/>
      <c r="I189" s="60"/>
      <c r="J189" s="60"/>
      <c r="K189" s="31"/>
      <c r="L189" s="60"/>
    </row>
    <row r="190" spans="1:12" ht="12" customHeight="1">
      <c r="A190" s="23"/>
      <c r="B190" s="138" t="s">
        <v>48</v>
      </c>
      <c r="C190" s="30"/>
      <c r="D190" s="30"/>
      <c r="E190" s="30"/>
      <c r="F190" s="30"/>
      <c r="G190" s="30"/>
      <c r="H190" s="30"/>
      <c r="I190" s="60"/>
      <c r="J190" s="60"/>
      <c r="K190" s="31"/>
      <c r="L190" s="60"/>
    </row>
    <row r="191" spans="1:12" ht="12" customHeight="1">
      <c r="A191" s="23"/>
      <c r="B191" s="30" t="s">
        <v>49</v>
      </c>
      <c r="C191" s="30"/>
      <c r="D191" s="30"/>
      <c r="E191" s="30"/>
      <c r="F191" s="30"/>
      <c r="G191" s="30"/>
      <c r="H191" s="30"/>
      <c r="I191" s="60"/>
      <c r="J191" s="60"/>
      <c r="K191" s="31"/>
      <c r="L191" s="60"/>
    </row>
    <row r="192" spans="1:12" ht="12" customHeight="1">
      <c r="A192" s="23"/>
      <c r="B192" s="30"/>
      <c r="C192" s="30"/>
      <c r="D192" s="30"/>
      <c r="E192" s="30"/>
      <c r="F192" s="30"/>
      <c r="G192" s="30"/>
      <c r="H192" s="30"/>
      <c r="I192" s="60"/>
      <c r="J192" s="60"/>
      <c r="K192" s="31"/>
      <c r="L192" s="60"/>
    </row>
    <row r="193" spans="1:12" ht="12" customHeight="1">
      <c r="A193" s="23"/>
      <c r="B193" s="138" t="s">
        <v>356</v>
      </c>
      <c r="C193" s="30"/>
      <c r="D193" s="30"/>
      <c r="E193" s="30"/>
      <c r="F193" s="30"/>
      <c r="G193" s="30"/>
      <c r="H193" s="30"/>
      <c r="I193" s="60"/>
      <c r="J193" s="60"/>
      <c r="K193" s="31"/>
      <c r="L193" s="60"/>
    </row>
    <row r="194" spans="1:16" ht="15.75" customHeight="1">
      <c r="A194" s="23"/>
      <c r="B194" s="8" t="s">
        <v>109</v>
      </c>
      <c r="C194" s="30"/>
      <c r="D194" s="30"/>
      <c r="E194" s="30"/>
      <c r="F194" s="60"/>
      <c r="G194" s="60"/>
      <c r="H194" s="60"/>
      <c r="J194" s="8"/>
      <c r="K194" s="31"/>
      <c r="L194" s="60"/>
      <c r="M194" s="14"/>
      <c r="N194" s="14"/>
      <c r="O194" s="14"/>
      <c r="P194" s="14"/>
    </row>
    <row r="195" spans="1:16" ht="15.75" customHeight="1">
      <c r="A195" s="23"/>
      <c r="B195" s="8"/>
      <c r="C195" s="30"/>
      <c r="D195" s="30"/>
      <c r="E195" s="30"/>
      <c r="F195" s="60"/>
      <c r="G195" s="60"/>
      <c r="H195" s="60"/>
      <c r="J195" s="8"/>
      <c r="K195" s="31"/>
      <c r="L195" s="60"/>
      <c r="M195" s="14"/>
      <c r="N195" s="14"/>
      <c r="O195" s="14"/>
      <c r="P195" s="14"/>
    </row>
    <row r="196" spans="1:16" ht="15.75" customHeight="1">
      <c r="A196" s="28" t="s">
        <v>355</v>
      </c>
      <c r="B196" s="8" t="s">
        <v>50</v>
      </c>
      <c r="C196" s="30"/>
      <c r="D196" s="30"/>
      <c r="E196" s="30"/>
      <c r="F196" s="60"/>
      <c r="G196" s="60"/>
      <c r="H196" s="60"/>
      <c r="J196" s="8"/>
      <c r="K196" s="31"/>
      <c r="L196" s="60"/>
      <c r="M196" s="14"/>
      <c r="N196" s="14"/>
      <c r="O196" s="14"/>
      <c r="P196" s="14"/>
    </row>
    <row r="197" spans="1:16" ht="15.75" customHeight="1">
      <c r="A197" s="23"/>
      <c r="B197" s="8" t="s">
        <v>51</v>
      </c>
      <c r="C197" s="30"/>
      <c r="D197" s="30"/>
      <c r="E197" s="30"/>
      <c r="F197" s="60"/>
      <c r="G197" s="60"/>
      <c r="H197" s="60"/>
      <c r="J197" s="8"/>
      <c r="K197" s="31"/>
      <c r="L197" s="60"/>
      <c r="M197" s="14"/>
      <c r="N197" s="14"/>
      <c r="O197" s="14"/>
      <c r="P197" s="14"/>
    </row>
    <row r="198" spans="1:16" ht="11.25" customHeight="1">
      <c r="A198" s="23"/>
      <c r="C198" s="30"/>
      <c r="D198" s="30"/>
      <c r="E198" s="30"/>
      <c r="F198" s="60"/>
      <c r="G198" s="60"/>
      <c r="H198" s="60"/>
      <c r="J198" s="8"/>
      <c r="K198" s="31"/>
      <c r="L198" s="60"/>
      <c r="M198" s="14"/>
      <c r="N198" s="14"/>
      <c r="O198" s="14"/>
      <c r="P198" s="14"/>
    </row>
    <row r="199" spans="1:16" ht="15.75" customHeight="1">
      <c r="A199" s="23"/>
      <c r="B199" s="8" t="s">
        <v>52</v>
      </c>
      <c r="C199" s="30"/>
      <c r="D199" s="30"/>
      <c r="E199" s="30"/>
      <c r="F199" s="60"/>
      <c r="G199" s="60"/>
      <c r="H199" s="60"/>
      <c r="J199" s="8"/>
      <c r="K199" s="31"/>
      <c r="L199" s="60"/>
      <c r="M199" s="14"/>
      <c r="N199" s="14"/>
      <c r="O199" s="14"/>
      <c r="P199" s="14"/>
    </row>
    <row r="200" spans="1:16" ht="15.75" customHeight="1">
      <c r="A200" s="23"/>
      <c r="B200" s="8" t="s">
        <v>53</v>
      </c>
      <c r="C200" s="30"/>
      <c r="D200" s="30"/>
      <c r="E200" s="30"/>
      <c r="F200" s="60"/>
      <c r="G200" s="60"/>
      <c r="H200" s="60"/>
      <c r="J200" s="8"/>
      <c r="K200" s="31"/>
      <c r="L200" s="60"/>
      <c r="M200" s="14"/>
      <c r="N200" s="14"/>
      <c r="O200" s="14"/>
      <c r="P200" s="14"/>
    </row>
    <row r="201" spans="1:16" ht="15.75" customHeight="1">
      <c r="A201" s="23"/>
      <c r="B201" s="8" t="s">
        <v>54</v>
      </c>
      <c r="C201" s="30"/>
      <c r="D201" s="30"/>
      <c r="E201" s="30"/>
      <c r="F201" s="60"/>
      <c r="G201" s="60"/>
      <c r="H201" s="60"/>
      <c r="J201" s="8"/>
      <c r="K201" s="31"/>
      <c r="L201" s="60"/>
      <c r="M201" s="14"/>
      <c r="N201" s="14"/>
      <c r="O201" s="14"/>
      <c r="P201" s="14"/>
    </row>
    <row r="202" spans="1:16" ht="8.25" customHeight="1">
      <c r="A202" s="23"/>
      <c r="B202" s="8"/>
      <c r="C202" s="30"/>
      <c r="D202" s="30"/>
      <c r="E202" s="30"/>
      <c r="F202" s="60"/>
      <c r="G202" s="60"/>
      <c r="H202" s="60"/>
      <c r="J202" s="8"/>
      <c r="K202" s="31"/>
      <c r="L202" s="60"/>
      <c r="M202" s="14"/>
      <c r="N202" s="14"/>
      <c r="O202" s="14"/>
      <c r="P202" s="14"/>
    </row>
    <row r="203" spans="1:16" ht="15.75" customHeight="1">
      <c r="A203" s="23"/>
      <c r="B203" s="8" t="s">
        <v>368</v>
      </c>
      <c r="C203" s="30"/>
      <c r="D203" s="30"/>
      <c r="E203" s="30"/>
      <c r="F203" s="60"/>
      <c r="G203" s="60"/>
      <c r="H203" s="60"/>
      <c r="J203" s="8"/>
      <c r="K203" s="31"/>
      <c r="L203" s="60"/>
      <c r="M203" s="14"/>
      <c r="N203" s="14"/>
      <c r="O203" s="14"/>
      <c r="P203" s="14"/>
    </row>
    <row r="204" spans="1:16" ht="9.75" customHeight="1">
      <c r="A204" s="23"/>
      <c r="B204" s="8"/>
      <c r="C204" s="30"/>
      <c r="D204" s="30"/>
      <c r="E204" s="30"/>
      <c r="F204" s="60"/>
      <c r="G204" s="60"/>
      <c r="H204" s="60"/>
      <c r="J204" s="8"/>
      <c r="K204" s="31"/>
      <c r="L204" s="60"/>
      <c r="M204" s="14"/>
      <c r="N204" s="14"/>
      <c r="O204" s="14"/>
      <c r="P204" s="14"/>
    </row>
    <row r="205" spans="1:16" ht="15.75" customHeight="1">
      <c r="A205" s="23"/>
      <c r="B205" s="8" t="s">
        <v>55</v>
      </c>
      <c r="C205" s="30"/>
      <c r="D205" s="30"/>
      <c r="E205" s="30"/>
      <c r="F205" s="60"/>
      <c r="G205" s="60"/>
      <c r="H205" s="60"/>
      <c r="J205" s="8"/>
      <c r="K205" s="31"/>
      <c r="L205" s="60"/>
      <c r="M205" s="14"/>
      <c r="N205" s="14"/>
      <c r="O205" s="14"/>
      <c r="P205" s="14"/>
    </row>
    <row r="206" spans="1:16" ht="15.75" customHeight="1">
      <c r="A206" s="23"/>
      <c r="B206" s="8" t="s">
        <v>56</v>
      </c>
      <c r="C206" s="30"/>
      <c r="D206" s="30"/>
      <c r="E206" s="30"/>
      <c r="F206" s="60"/>
      <c r="G206" s="60"/>
      <c r="H206" s="60"/>
      <c r="J206" s="8"/>
      <c r="K206" s="31"/>
      <c r="L206" s="60"/>
      <c r="M206" s="14"/>
      <c r="N206" s="14"/>
      <c r="O206" s="14"/>
      <c r="P206" s="14"/>
    </row>
    <row r="207" spans="1:16" ht="15.75" customHeight="1">
      <c r="A207" s="23"/>
      <c r="B207" s="8" t="s">
        <v>57</v>
      </c>
      <c r="C207" s="30"/>
      <c r="D207" s="30"/>
      <c r="E207" s="30"/>
      <c r="F207" s="60"/>
      <c r="G207" s="60"/>
      <c r="H207" s="60"/>
      <c r="J207" s="8"/>
      <c r="K207" s="31"/>
      <c r="L207" s="60"/>
      <c r="M207" s="14"/>
      <c r="N207" s="14"/>
      <c r="O207" s="14"/>
      <c r="P207" s="14"/>
    </row>
    <row r="208" spans="1:16" ht="15.75" customHeight="1">
      <c r="A208" s="23"/>
      <c r="B208" s="8"/>
      <c r="C208" s="30"/>
      <c r="D208" s="30"/>
      <c r="E208" s="30"/>
      <c r="F208" s="60"/>
      <c r="G208" s="60"/>
      <c r="H208" s="60"/>
      <c r="J208" s="8"/>
      <c r="K208" s="31"/>
      <c r="L208" s="60"/>
      <c r="M208" s="14"/>
      <c r="N208" s="14"/>
      <c r="O208" s="14"/>
      <c r="P208" s="14"/>
    </row>
    <row r="209" spans="1:16" ht="15.75" customHeight="1">
      <c r="A209" s="23"/>
      <c r="B209" s="8" t="s">
        <v>58</v>
      </c>
      <c r="C209" s="30"/>
      <c r="D209" s="30"/>
      <c r="E209" s="30"/>
      <c r="F209" s="60"/>
      <c r="G209" s="60"/>
      <c r="H209" s="60"/>
      <c r="J209" s="8"/>
      <c r="K209" s="31"/>
      <c r="L209" s="60"/>
      <c r="M209" s="14"/>
      <c r="N209" s="14"/>
      <c r="O209" s="14"/>
      <c r="P209" s="14"/>
    </row>
    <row r="210" spans="1:16" ht="15.75" customHeight="1">
      <c r="A210" s="23"/>
      <c r="B210" s="8" t="s">
        <v>59</v>
      </c>
      <c r="C210" s="30"/>
      <c r="D210" s="30"/>
      <c r="E210" s="30"/>
      <c r="F210" s="60"/>
      <c r="G210" s="60"/>
      <c r="H210" s="60"/>
      <c r="J210" s="8"/>
      <c r="K210" s="31"/>
      <c r="L210" s="60"/>
      <c r="M210" s="14"/>
      <c r="N210" s="14"/>
      <c r="O210" s="14"/>
      <c r="P210" s="14"/>
    </row>
    <row r="211" spans="1:16" ht="15.75" customHeight="1">
      <c r="A211" s="23"/>
      <c r="B211" s="8" t="s">
        <v>60</v>
      </c>
      <c r="C211" s="30"/>
      <c r="D211" s="30"/>
      <c r="E211" s="30"/>
      <c r="F211" s="60"/>
      <c r="G211" s="60"/>
      <c r="H211" s="60"/>
      <c r="J211" s="8"/>
      <c r="K211" s="31"/>
      <c r="L211" s="60"/>
      <c r="M211" s="14"/>
      <c r="N211" s="14"/>
      <c r="O211" s="14"/>
      <c r="P211" s="14"/>
    </row>
    <row r="212" spans="1:16" ht="15.75" customHeight="1">
      <c r="A212" s="23"/>
      <c r="B212" s="8" t="s">
        <v>61</v>
      </c>
      <c r="C212" s="30"/>
      <c r="D212" s="30"/>
      <c r="E212" s="30"/>
      <c r="F212" s="60"/>
      <c r="G212" s="60"/>
      <c r="H212" s="60"/>
      <c r="J212" s="8"/>
      <c r="K212" s="31"/>
      <c r="L212" s="60"/>
      <c r="M212" s="14"/>
      <c r="N212" s="14"/>
      <c r="O212" s="14"/>
      <c r="P212" s="14"/>
    </row>
    <row r="213" spans="1:16" ht="15.75" customHeight="1">
      <c r="A213" s="23"/>
      <c r="B213" s="8"/>
      <c r="C213" s="30"/>
      <c r="D213" s="30"/>
      <c r="E213" s="30"/>
      <c r="F213" s="60"/>
      <c r="G213" s="60"/>
      <c r="H213" s="60"/>
      <c r="J213" s="8"/>
      <c r="K213" s="31"/>
      <c r="L213" s="60"/>
      <c r="M213" s="14"/>
      <c r="N213" s="14"/>
      <c r="O213" s="14"/>
      <c r="P213" s="14"/>
    </row>
    <row r="214" spans="1:16" ht="15.75" customHeight="1">
      <c r="A214" s="23"/>
      <c r="B214" s="8" t="s">
        <v>62</v>
      </c>
      <c r="C214" s="30"/>
      <c r="D214" s="30"/>
      <c r="E214" s="30"/>
      <c r="F214" s="60"/>
      <c r="G214" s="60"/>
      <c r="H214" s="60"/>
      <c r="J214" s="8"/>
      <c r="K214" s="31"/>
      <c r="L214" s="60"/>
      <c r="M214" s="14"/>
      <c r="N214" s="14"/>
      <c r="O214" s="14"/>
      <c r="P214" s="14"/>
    </row>
    <row r="215" spans="1:16" ht="15.75" customHeight="1">
      <c r="A215" s="23"/>
      <c r="B215" s="8" t="s">
        <v>63</v>
      </c>
      <c r="C215" s="30"/>
      <c r="D215" s="30"/>
      <c r="E215" s="30"/>
      <c r="F215" s="60"/>
      <c r="G215" s="60"/>
      <c r="H215" s="60"/>
      <c r="J215" s="8"/>
      <c r="K215" s="31"/>
      <c r="L215" s="60"/>
      <c r="M215" s="14"/>
      <c r="N215" s="14"/>
      <c r="O215" s="14"/>
      <c r="P215" s="14"/>
    </row>
    <row r="216" spans="1:16" ht="15.75" customHeight="1">
      <c r="A216" s="23"/>
      <c r="B216" s="8" t="s">
        <v>64</v>
      </c>
      <c r="C216" s="30"/>
      <c r="D216" s="30"/>
      <c r="E216" s="30"/>
      <c r="F216" s="60"/>
      <c r="G216" s="60"/>
      <c r="H216" s="60"/>
      <c r="J216" s="8"/>
      <c r="K216" s="31"/>
      <c r="L216" s="60"/>
      <c r="M216" s="14"/>
      <c r="N216" s="14"/>
      <c r="O216" s="14"/>
      <c r="P216" s="14"/>
    </row>
    <row r="217" spans="1:16" ht="15" customHeight="1">
      <c r="A217" s="23"/>
      <c r="B217" s="58"/>
      <c r="C217" s="58"/>
      <c r="D217" s="58"/>
      <c r="E217" s="58"/>
      <c r="F217" s="58"/>
      <c r="G217" s="58"/>
      <c r="H217" s="58"/>
      <c r="I217" s="58"/>
      <c r="J217" s="58"/>
      <c r="K217" s="58"/>
      <c r="L217" s="58"/>
      <c r="M217" s="14"/>
      <c r="N217" s="14"/>
      <c r="O217" s="14"/>
      <c r="P217" s="14"/>
    </row>
    <row r="218" spans="1:16" ht="15" customHeight="1">
      <c r="A218" s="23"/>
      <c r="B218" s="8" t="s">
        <v>65</v>
      </c>
      <c r="C218" s="30"/>
      <c r="D218" s="58"/>
      <c r="E218" s="58"/>
      <c r="F218" s="58"/>
      <c r="G218" s="58"/>
      <c r="H218" s="58"/>
      <c r="I218" s="58"/>
      <c r="J218" s="58"/>
      <c r="K218" s="58"/>
      <c r="L218" s="58"/>
      <c r="M218" s="14"/>
      <c r="N218" s="14"/>
      <c r="O218" s="14"/>
      <c r="P218" s="14"/>
    </row>
    <row r="219" spans="1:16" ht="15" customHeight="1">
      <c r="A219" s="23"/>
      <c r="B219" s="8" t="s">
        <v>66</v>
      </c>
      <c r="C219" s="30"/>
      <c r="D219" s="58"/>
      <c r="E219" s="58"/>
      <c r="F219" s="58"/>
      <c r="G219" s="58"/>
      <c r="H219" s="58"/>
      <c r="I219" s="58"/>
      <c r="J219" s="58"/>
      <c r="K219" s="58"/>
      <c r="L219" s="58"/>
      <c r="M219" s="14"/>
      <c r="N219" s="14"/>
      <c r="O219" s="14"/>
      <c r="P219" s="14"/>
    </row>
    <row r="220" spans="1:16" ht="15" customHeight="1">
      <c r="A220" s="23"/>
      <c r="B220" s="8" t="s">
        <v>67</v>
      </c>
      <c r="C220" s="30"/>
      <c r="D220" s="58"/>
      <c r="E220" s="58"/>
      <c r="F220" s="58"/>
      <c r="G220" s="58"/>
      <c r="H220" s="58"/>
      <c r="I220" s="58"/>
      <c r="J220" s="58"/>
      <c r="K220" s="58"/>
      <c r="L220" s="58"/>
      <c r="M220" s="14"/>
      <c r="N220" s="14"/>
      <c r="O220" s="14"/>
      <c r="P220" s="14"/>
    </row>
    <row r="221" spans="1:16" ht="15" customHeight="1">
      <c r="A221" s="23"/>
      <c r="B221" s="8" t="s">
        <v>93</v>
      </c>
      <c r="C221" s="30"/>
      <c r="D221" s="58"/>
      <c r="E221" s="58"/>
      <c r="F221" s="58"/>
      <c r="G221" s="58"/>
      <c r="H221" s="58"/>
      <c r="I221" s="58"/>
      <c r="J221" s="58"/>
      <c r="K221" s="58"/>
      <c r="L221" s="58"/>
      <c r="M221" s="14"/>
      <c r="N221" s="14"/>
      <c r="O221" s="14"/>
      <c r="P221" s="14"/>
    </row>
    <row r="222" spans="1:16" ht="15" customHeight="1">
      <c r="A222" s="23"/>
      <c r="B222" s="8" t="s">
        <v>68</v>
      </c>
      <c r="C222" s="30"/>
      <c r="D222" s="58"/>
      <c r="E222" s="58"/>
      <c r="F222" s="58"/>
      <c r="G222" s="58"/>
      <c r="H222" s="58"/>
      <c r="I222" s="58"/>
      <c r="J222" s="58"/>
      <c r="K222" s="58"/>
      <c r="L222" s="58"/>
      <c r="M222" s="14"/>
      <c r="N222" s="14"/>
      <c r="O222" s="14"/>
      <c r="P222" s="14"/>
    </row>
    <row r="223" spans="1:16" ht="15" customHeight="1">
      <c r="A223" s="23"/>
      <c r="B223" s="8" t="s">
        <v>69</v>
      </c>
      <c r="C223" s="30"/>
      <c r="D223" s="58"/>
      <c r="E223" s="58"/>
      <c r="F223" s="58"/>
      <c r="G223" s="58"/>
      <c r="H223" s="58"/>
      <c r="I223" s="58"/>
      <c r="J223" s="58"/>
      <c r="K223" s="58"/>
      <c r="L223" s="58"/>
      <c r="M223" s="14"/>
      <c r="N223" s="14"/>
      <c r="O223" s="14"/>
      <c r="P223" s="14"/>
    </row>
    <row r="224" spans="1:16" ht="15" customHeight="1">
      <c r="A224" s="23"/>
      <c r="B224" s="8"/>
      <c r="C224" s="30"/>
      <c r="D224" s="58"/>
      <c r="E224" s="58"/>
      <c r="F224" s="58"/>
      <c r="G224" s="58"/>
      <c r="H224" s="58"/>
      <c r="I224" s="58"/>
      <c r="J224" s="58"/>
      <c r="K224" s="58"/>
      <c r="L224" s="58"/>
      <c r="M224" s="14"/>
      <c r="N224" s="14"/>
      <c r="O224" s="14"/>
      <c r="P224" s="14"/>
    </row>
    <row r="225" spans="1:16" ht="15" customHeight="1">
      <c r="A225" s="23"/>
      <c r="B225" s="8" t="s">
        <v>70</v>
      </c>
      <c r="C225" s="30"/>
      <c r="D225" s="58"/>
      <c r="E225" s="58"/>
      <c r="F225" s="58"/>
      <c r="G225" s="58"/>
      <c r="H225" s="58"/>
      <c r="I225" s="58"/>
      <c r="J225" s="58"/>
      <c r="K225" s="58"/>
      <c r="L225" s="58"/>
      <c r="M225" s="14"/>
      <c r="N225" s="14"/>
      <c r="O225" s="14"/>
      <c r="P225" s="14"/>
    </row>
    <row r="226" spans="1:16" ht="15" customHeight="1">
      <c r="A226" s="23"/>
      <c r="B226" s="8" t="s">
        <v>71</v>
      </c>
      <c r="C226" s="30"/>
      <c r="D226" s="58"/>
      <c r="E226" s="58"/>
      <c r="F226" s="58"/>
      <c r="G226" s="58"/>
      <c r="H226" s="58"/>
      <c r="I226" s="58"/>
      <c r="J226" s="58"/>
      <c r="K226" s="58"/>
      <c r="L226" s="58"/>
      <c r="M226" s="14"/>
      <c r="N226" s="14"/>
      <c r="O226" s="14"/>
      <c r="P226" s="14"/>
    </row>
    <row r="227" spans="1:16" ht="15" customHeight="1">
      <c r="A227" s="23"/>
      <c r="B227" s="8" t="s">
        <v>140</v>
      </c>
      <c r="C227" s="30"/>
      <c r="D227" s="58"/>
      <c r="E227" s="58"/>
      <c r="F227" s="58"/>
      <c r="G227" s="58"/>
      <c r="H227" s="58"/>
      <c r="I227" s="58"/>
      <c r="J227" s="58"/>
      <c r="K227" s="58"/>
      <c r="L227" s="58"/>
      <c r="M227" s="14"/>
      <c r="N227" s="14"/>
      <c r="O227" s="14"/>
      <c r="P227" s="14"/>
    </row>
    <row r="228" spans="1:16" ht="15" customHeight="1">
      <c r="A228" s="23"/>
      <c r="B228" s="8" t="s">
        <v>105</v>
      </c>
      <c r="C228" s="30"/>
      <c r="D228" s="58"/>
      <c r="E228" s="58"/>
      <c r="F228" s="58"/>
      <c r="G228" s="58"/>
      <c r="H228" s="58"/>
      <c r="I228" s="58"/>
      <c r="J228" s="58"/>
      <c r="K228" s="58"/>
      <c r="L228" s="58"/>
      <c r="M228" s="14"/>
      <c r="N228" s="14"/>
      <c r="O228" s="14"/>
      <c r="P228" s="14"/>
    </row>
    <row r="229" spans="1:16" ht="15" customHeight="1">
      <c r="A229" s="23"/>
      <c r="B229" s="8" t="s">
        <v>106</v>
      </c>
      <c r="C229" s="30"/>
      <c r="D229" s="58"/>
      <c r="E229" s="58"/>
      <c r="F229" s="58"/>
      <c r="G229" s="58"/>
      <c r="H229" s="58"/>
      <c r="I229" s="58"/>
      <c r="J229" s="58"/>
      <c r="K229" s="58"/>
      <c r="L229" s="58"/>
      <c r="M229" s="14"/>
      <c r="N229" s="14"/>
      <c r="O229" s="14"/>
      <c r="P229" s="14"/>
    </row>
    <row r="230" spans="1:16" ht="15" customHeight="1">
      <c r="A230" s="23"/>
      <c r="B230" s="8"/>
      <c r="C230" s="30"/>
      <c r="D230" s="58"/>
      <c r="E230" s="58"/>
      <c r="F230" s="58"/>
      <c r="G230" s="58"/>
      <c r="H230" s="58"/>
      <c r="I230" s="58"/>
      <c r="J230" s="58"/>
      <c r="K230" s="58"/>
      <c r="L230" s="58"/>
      <c r="M230" s="14"/>
      <c r="N230" s="14"/>
      <c r="O230" s="14"/>
      <c r="P230" s="14"/>
    </row>
    <row r="231" spans="1:16" ht="15" customHeight="1">
      <c r="A231" s="23"/>
      <c r="B231" s="8" t="s">
        <v>72</v>
      </c>
      <c r="C231" s="30"/>
      <c r="D231" s="58"/>
      <c r="E231" s="58"/>
      <c r="F231" s="58"/>
      <c r="G231" s="58"/>
      <c r="H231" s="58"/>
      <c r="I231" s="58"/>
      <c r="J231" s="58"/>
      <c r="K231" s="58"/>
      <c r="L231" s="58"/>
      <c r="M231" s="14"/>
      <c r="N231" s="14"/>
      <c r="O231" s="14"/>
      <c r="P231" s="14"/>
    </row>
    <row r="232" spans="1:16" ht="15" customHeight="1">
      <c r="A232" s="23"/>
      <c r="B232" s="8" t="s">
        <v>73</v>
      </c>
      <c r="C232" s="30"/>
      <c r="D232" s="58"/>
      <c r="E232" s="58"/>
      <c r="F232" s="58"/>
      <c r="G232" s="58"/>
      <c r="H232" s="58"/>
      <c r="I232" s="58"/>
      <c r="J232" s="58"/>
      <c r="K232" s="58"/>
      <c r="L232" s="58"/>
      <c r="M232" s="14"/>
      <c r="N232" s="14"/>
      <c r="O232" s="14"/>
      <c r="P232" s="14"/>
    </row>
    <row r="233" spans="1:16" ht="15" customHeight="1">
      <c r="A233" s="23"/>
      <c r="B233" s="8"/>
      <c r="C233" s="30"/>
      <c r="D233" s="58"/>
      <c r="E233" s="58"/>
      <c r="F233" s="58"/>
      <c r="G233" s="58"/>
      <c r="H233" s="58"/>
      <c r="I233" s="58"/>
      <c r="J233" s="58"/>
      <c r="K233" s="58"/>
      <c r="L233" s="58"/>
      <c r="M233" s="14"/>
      <c r="N233" s="14"/>
      <c r="O233" s="14"/>
      <c r="P233" s="14"/>
    </row>
    <row r="234" spans="1:16" ht="15" customHeight="1">
      <c r="A234" s="23"/>
      <c r="B234" s="8" t="s">
        <v>74</v>
      </c>
      <c r="C234" s="30"/>
      <c r="D234" s="58"/>
      <c r="E234" s="58"/>
      <c r="F234" s="58"/>
      <c r="G234" s="58"/>
      <c r="H234" s="58"/>
      <c r="I234" s="58"/>
      <c r="J234" s="58"/>
      <c r="K234" s="58"/>
      <c r="L234" s="58"/>
      <c r="M234" s="14"/>
      <c r="N234" s="14"/>
      <c r="O234" s="14"/>
      <c r="P234" s="14"/>
    </row>
    <row r="235" spans="1:16" ht="15" customHeight="1">
      <c r="A235" s="23"/>
      <c r="B235" s="8" t="s">
        <v>75</v>
      </c>
      <c r="C235" s="30"/>
      <c r="D235" s="58"/>
      <c r="E235" s="58"/>
      <c r="F235" s="58"/>
      <c r="G235" s="58"/>
      <c r="H235" s="58"/>
      <c r="I235" s="58"/>
      <c r="J235" s="58"/>
      <c r="K235" s="58"/>
      <c r="L235" s="58"/>
      <c r="M235" s="14"/>
      <c r="N235" s="14"/>
      <c r="O235" s="14"/>
      <c r="P235" s="14"/>
    </row>
    <row r="236" spans="1:16" ht="15" customHeight="1">
      <c r="A236" s="23"/>
      <c r="B236" s="8" t="s">
        <v>76</v>
      </c>
      <c r="C236" s="30"/>
      <c r="D236" s="58"/>
      <c r="E236" s="58"/>
      <c r="F236" s="58"/>
      <c r="G236" s="58"/>
      <c r="H236" s="58"/>
      <c r="I236" s="58"/>
      <c r="J236" s="58"/>
      <c r="K236" s="58"/>
      <c r="L236" s="58"/>
      <c r="M236" s="14"/>
      <c r="N236" s="14"/>
      <c r="O236" s="14"/>
      <c r="P236" s="14"/>
    </row>
    <row r="237" spans="1:16" ht="15" customHeight="1">
      <c r="A237" s="23"/>
      <c r="B237" s="8" t="s">
        <v>140</v>
      </c>
      <c r="C237" s="30"/>
      <c r="D237" s="58"/>
      <c r="E237" s="58"/>
      <c r="F237" s="58"/>
      <c r="G237" s="58"/>
      <c r="H237" s="58"/>
      <c r="I237" s="58"/>
      <c r="J237" s="58"/>
      <c r="K237" s="58"/>
      <c r="L237" s="58"/>
      <c r="M237" s="14"/>
      <c r="N237" s="14"/>
      <c r="O237" s="14"/>
      <c r="P237" s="14"/>
    </row>
    <row r="238" spans="1:12" ht="12.75" customHeight="1">
      <c r="A238" s="28"/>
      <c r="B238" s="30" t="s">
        <v>344</v>
      </c>
      <c r="C238" s="110"/>
      <c r="D238" s="110"/>
      <c r="E238" s="110"/>
      <c r="F238" s="110"/>
      <c r="G238" s="110"/>
      <c r="H238" s="110"/>
      <c r="I238" s="30"/>
      <c r="J238" s="30"/>
      <c r="K238" s="30"/>
      <c r="L238" s="30"/>
    </row>
    <row r="239" spans="1:12" ht="12.75">
      <c r="A239" s="28"/>
      <c r="B239" s="14" t="s">
        <v>140</v>
      </c>
      <c r="C239" s="110"/>
      <c r="D239" s="110"/>
      <c r="E239" s="110"/>
      <c r="F239" s="110"/>
      <c r="G239" s="110"/>
      <c r="H239" s="110"/>
      <c r="I239" s="30"/>
      <c r="J239" s="30"/>
      <c r="K239" s="30"/>
      <c r="L239" s="30"/>
    </row>
    <row r="240" spans="1:12" ht="12.75">
      <c r="A240" s="28"/>
      <c r="B240" s="30" t="s">
        <v>140</v>
      </c>
      <c r="C240" s="110"/>
      <c r="D240" s="110"/>
      <c r="E240" s="110"/>
      <c r="F240" s="110"/>
      <c r="G240" s="110"/>
      <c r="H240" s="110"/>
      <c r="I240" s="30"/>
      <c r="J240" s="30"/>
      <c r="K240" s="30"/>
      <c r="L240" s="30"/>
    </row>
    <row r="241" spans="1:12" ht="12.75">
      <c r="A241" s="28"/>
      <c r="B241" s="30"/>
      <c r="C241" s="30"/>
      <c r="D241" s="30"/>
      <c r="E241" s="30"/>
      <c r="F241" s="30"/>
      <c r="G241" s="30"/>
      <c r="H241" s="30"/>
      <c r="I241" s="30"/>
      <c r="J241" s="30"/>
      <c r="K241" s="30"/>
      <c r="L241" s="30"/>
    </row>
    <row r="242" spans="1:12" ht="12.75">
      <c r="A242" s="28"/>
      <c r="B242" s="56" t="s">
        <v>250</v>
      </c>
      <c r="C242" s="30"/>
      <c r="D242" s="30"/>
      <c r="E242" s="30"/>
      <c r="F242" s="30"/>
      <c r="G242" s="30"/>
      <c r="H242" s="30"/>
      <c r="I242" s="30"/>
      <c r="J242" s="30"/>
      <c r="K242" s="30"/>
      <c r="L242" s="30"/>
    </row>
    <row r="243" spans="1:12" ht="12.75">
      <c r="A243" s="28"/>
      <c r="B243" s="30" t="s">
        <v>123</v>
      </c>
      <c r="C243" s="30"/>
      <c r="D243" s="30"/>
      <c r="E243" s="30"/>
      <c r="F243" s="30"/>
      <c r="G243" s="30"/>
      <c r="H243" s="30"/>
      <c r="I243" s="30"/>
      <c r="J243" s="30"/>
      <c r="K243" s="30"/>
      <c r="L243" s="30"/>
    </row>
    <row r="244" spans="1:12" ht="12.75">
      <c r="A244" s="28"/>
      <c r="B244" s="30" t="s">
        <v>339</v>
      </c>
      <c r="C244" s="30"/>
      <c r="D244" s="30"/>
      <c r="E244" s="30"/>
      <c r="F244" s="30"/>
      <c r="G244" s="30"/>
      <c r="H244" s="30"/>
      <c r="I244" s="60"/>
      <c r="J244" s="60"/>
      <c r="K244" s="31"/>
      <c r="L244" s="60"/>
    </row>
    <row r="245" spans="1:12" ht="12.75">
      <c r="A245" s="28"/>
      <c r="B245" s="30"/>
      <c r="C245" s="30"/>
      <c r="D245" s="30"/>
      <c r="E245" s="30"/>
      <c r="F245" s="30"/>
      <c r="G245" s="30"/>
      <c r="H245" s="30"/>
      <c r="I245" s="60"/>
      <c r="J245" s="60"/>
      <c r="K245" s="31"/>
      <c r="L245" s="60"/>
    </row>
    <row r="246" spans="1:12" ht="12.75">
      <c r="A246" s="28"/>
      <c r="B246" s="30" t="s">
        <v>338</v>
      </c>
      <c r="C246" s="30"/>
      <c r="D246" s="30"/>
      <c r="E246" s="30"/>
      <c r="F246" s="60"/>
      <c r="G246" s="60"/>
      <c r="H246" s="60"/>
      <c r="K246" s="31"/>
      <c r="L246" s="60"/>
    </row>
    <row r="247" spans="1:12" ht="12.75">
      <c r="A247" s="28"/>
      <c r="B247" s="30" t="s">
        <v>311</v>
      </c>
      <c r="C247" s="30" t="s">
        <v>77</v>
      </c>
      <c r="D247" s="30"/>
      <c r="E247" s="30"/>
      <c r="F247" s="60"/>
      <c r="G247" s="60"/>
      <c r="H247" s="60"/>
      <c r="K247" s="31"/>
      <c r="L247" s="60"/>
    </row>
    <row r="248" spans="1:12" ht="12.75">
      <c r="A248" s="28"/>
      <c r="B248" s="30"/>
      <c r="C248" s="30" t="s">
        <v>78</v>
      </c>
      <c r="D248" s="30"/>
      <c r="E248" s="30"/>
      <c r="F248" s="60"/>
      <c r="G248" s="60"/>
      <c r="H248" s="60"/>
      <c r="K248" s="31"/>
      <c r="L248" s="60"/>
    </row>
    <row r="249" spans="1:12" ht="12.75">
      <c r="A249" s="28"/>
      <c r="B249" s="30" t="s">
        <v>312</v>
      </c>
      <c r="C249" s="30" t="s">
        <v>340</v>
      </c>
      <c r="D249" s="30"/>
      <c r="E249" s="30"/>
      <c r="F249" s="60"/>
      <c r="G249" s="60"/>
      <c r="H249" s="60"/>
      <c r="K249" s="31"/>
      <c r="L249" s="60"/>
    </row>
    <row r="250" spans="1:12" ht="12.75">
      <c r="A250" s="28"/>
      <c r="B250" s="30"/>
      <c r="C250" s="30"/>
      <c r="D250" s="30"/>
      <c r="E250" s="30"/>
      <c r="F250" s="60"/>
      <c r="G250" s="60"/>
      <c r="H250" s="60"/>
      <c r="K250" s="31"/>
      <c r="L250" s="60"/>
    </row>
    <row r="251" spans="1:12" ht="12.75">
      <c r="A251" s="28"/>
      <c r="B251" s="30" t="s">
        <v>79</v>
      </c>
      <c r="C251" s="30"/>
      <c r="D251" s="30"/>
      <c r="E251" s="30"/>
      <c r="F251" s="60"/>
      <c r="G251" s="60"/>
      <c r="H251" s="60"/>
      <c r="K251" s="31"/>
      <c r="L251" s="60"/>
    </row>
    <row r="252" spans="1:12" ht="12.75">
      <c r="A252" s="28"/>
      <c r="B252" s="30" t="s">
        <v>80</v>
      </c>
      <c r="C252" s="30"/>
      <c r="D252" s="30"/>
      <c r="E252" s="30"/>
      <c r="F252" s="60"/>
      <c r="G252" s="60"/>
      <c r="H252" s="60"/>
      <c r="K252" s="31"/>
      <c r="L252" s="60"/>
    </row>
    <row r="253" spans="1:12" ht="12.75">
      <c r="A253" s="28"/>
      <c r="B253" s="30" t="s">
        <v>122</v>
      </c>
      <c r="C253" s="30"/>
      <c r="D253" s="30"/>
      <c r="E253" s="30"/>
      <c r="F253" s="30"/>
      <c r="G253" s="30"/>
      <c r="H253" s="30"/>
      <c r="I253" s="60"/>
      <c r="J253" s="60"/>
      <c r="K253" s="31"/>
      <c r="L253" s="60"/>
    </row>
    <row r="254" spans="1:12" ht="12.75">
      <c r="A254" s="28"/>
      <c r="B254" s="30"/>
      <c r="C254" s="30"/>
      <c r="D254" s="30"/>
      <c r="E254" s="30"/>
      <c r="F254" s="30"/>
      <c r="G254" s="30"/>
      <c r="H254" s="30"/>
      <c r="I254" s="60"/>
      <c r="J254" s="60"/>
      <c r="K254" s="31"/>
      <c r="L254" s="60"/>
    </row>
    <row r="255" spans="1:13" ht="12.75">
      <c r="A255" s="28"/>
      <c r="B255" s="30" t="s">
        <v>110</v>
      </c>
      <c r="C255" s="30"/>
      <c r="D255" s="30"/>
      <c r="E255" s="30"/>
      <c r="F255" s="30"/>
      <c r="G255" s="30"/>
      <c r="H255" s="30"/>
      <c r="I255" s="31"/>
      <c r="J255" s="31"/>
      <c r="K255" s="31"/>
      <c r="L255" s="31"/>
      <c r="M255" s="14"/>
    </row>
    <row r="256" spans="1:20" ht="13.5" thickBot="1">
      <c r="A256" s="28"/>
      <c r="B256" s="30"/>
      <c r="C256" s="30"/>
      <c r="D256" s="30"/>
      <c r="E256" s="30"/>
      <c r="F256" s="67"/>
      <c r="G256" s="67"/>
      <c r="H256" s="119"/>
      <c r="I256" s="67"/>
      <c r="J256" s="117"/>
      <c r="K256" s="31"/>
      <c r="L256" s="31"/>
      <c r="M256" s="14"/>
      <c r="N256" s="14"/>
      <c r="O256" s="14"/>
      <c r="P256" s="14"/>
      <c r="Q256" s="14"/>
      <c r="R256" s="14"/>
      <c r="S256" s="14"/>
      <c r="T256" s="14"/>
    </row>
    <row r="257" spans="1:51" s="64" customFormat="1" ht="12.75">
      <c r="A257" s="28"/>
      <c r="B257" s="30"/>
      <c r="C257" s="30"/>
      <c r="D257" s="14"/>
      <c r="E257" s="30"/>
      <c r="F257" s="36" t="s">
        <v>328</v>
      </c>
      <c r="G257" s="36" t="s">
        <v>253</v>
      </c>
      <c r="H257" s="44"/>
      <c r="I257" s="14"/>
      <c r="J257" s="44" t="s">
        <v>324</v>
      </c>
      <c r="K257" s="31"/>
      <c r="L257" s="31"/>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row>
    <row r="258" spans="1:51" s="64" customFormat="1" ht="12.75">
      <c r="A258" s="28"/>
      <c r="B258" s="30"/>
      <c r="C258" s="30"/>
      <c r="D258" s="14"/>
      <c r="E258" s="30"/>
      <c r="F258" s="23" t="s">
        <v>252</v>
      </c>
      <c r="G258" s="23" t="s">
        <v>252</v>
      </c>
      <c r="H258" s="139" t="s">
        <v>120</v>
      </c>
      <c r="I258" s="29" t="s">
        <v>121</v>
      </c>
      <c r="J258" s="131" t="s">
        <v>252</v>
      </c>
      <c r="K258" s="31"/>
      <c r="L258" s="31"/>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row>
    <row r="259" spans="1:51" s="64" customFormat="1" ht="12.75">
      <c r="A259" s="28"/>
      <c r="B259" s="30"/>
      <c r="C259" s="30"/>
      <c r="D259" s="14"/>
      <c r="E259" s="30"/>
      <c r="F259" s="23" t="s">
        <v>329</v>
      </c>
      <c r="G259" s="23"/>
      <c r="H259" s="131"/>
      <c r="I259" s="14"/>
      <c r="J259" s="131" t="s">
        <v>331</v>
      </c>
      <c r="K259" s="31"/>
      <c r="L259" s="31"/>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row>
    <row r="260" spans="1:51" s="64" customFormat="1" ht="13.5" thickBot="1">
      <c r="A260" s="28"/>
      <c r="B260" s="30"/>
      <c r="C260" s="30"/>
      <c r="D260" s="56" t="s">
        <v>251</v>
      </c>
      <c r="E260" s="30"/>
      <c r="F260" s="39" t="s">
        <v>254</v>
      </c>
      <c r="G260" s="39" t="s">
        <v>254</v>
      </c>
      <c r="H260" s="117" t="s">
        <v>254</v>
      </c>
      <c r="I260" s="117" t="s">
        <v>119</v>
      </c>
      <c r="J260" s="117"/>
      <c r="K260" s="31"/>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row>
    <row r="261" spans="1:51" s="64" customFormat="1" ht="12.75">
      <c r="A261" s="28"/>
      <c r="B261" s="30"/>
      <c r="C261" s="30"/>
      <c r="D261" s="30"/>
      <c r="E261" s="30"/>
      <c r="F261" s="14"/>
      <c r="G261" s="14"/>
      <c r="H261" s="124"/>
      <c r="I261" s="14"/>
      <c r="J261" s="124"/>
      <c r="K261" s="31"/>
      <c r="L261" s="31"/>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row>
    <row r="262" spans="1:51" s="64" customFormat="1" ht="12.75">
      <c r="A262" s="28"/>
      <c r="B262" s="30" t="s">
        <v>255</v>
      </c>
      <c r="C262" s="30"/>
      <c r="D262" s="30" t="s">
        <v>256</v>
      </c>
      <c r="E262" s="30"/>
      <c r="F262" s="127">
        <v>1199</v>
      </c>
      <c r="G262" s="127">
        <v>1199</v>
      </c>
      <c r="H262" s="167" t="s">
        <v>118</v>
      </c>
      <c r="I262" s="167" t="s">
        <v>118</v>
      </c>
      <c r="J262" s="132" t="s">
        <v>305</v>
      </c>
      <c r="K262" s="31"/>
      <c r="L262" s="31"/>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row>
    <row r="263" spans="1:51" s="64" customFormat="1" ht="12.75">
      <c r="A263" s="28"/>
      <c r="B263" s="30" t="s">
        <v>257</v>
      </c>
      <c r="C263" s="30"/>
      <c r="D263" s="30" t="s">
        <v>258</v>
      </c>
      <c r="E263" s="30"/>
      <c r="F263" s="127">
        <v>4966</v>
      </c>
      <c r="G263" s="127">
        <v>4966</v>
      </c>
      <c r="H263" s="167" t="s">
        <v>118</v>
      </c>
      <c r="I263" s="167" t="s">
        <v>118</v>
      </c>
      <c r="J263" s="132" t="s">
        <v>305</v>
      </c>
      <c r="K263" s="31"/>
      <c r="L263" s="31"/>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row>
    <row r="264" spans="1:51" s="64" customFormat="1" ht="12.75">
      <c r="A264" s="28"/>
      <c r="B264" s="30" t="s">
        <v>259</v>
      </c>
      <c r="C264" s="30"/>
      <c r="D264" s="30" t="s">
        <v>282</v>
      </c>
      <c r="E264" s="30"/>
      <c r="F264" s="127">
        <f>2550+10035</f>
        <v>12585</v>
      </c>
      <c r="G264" s="127">
        <v>9362</v>
      </c>
      <c r="H264" s="127">
        <f>F264-G264</f>
        <v>3223</v>
      </c>
      <c r="I264" s="168">
        <v>25.61</v>
      </c>
      <c r="J264" s="132" t="s">
        <v>330</v>
      </c>
      <c r="K264" s="31"/>
      <c r="L264" s="31"/>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row>
    <row r="265" spans="1:51" s="64" customFormat="1" ht="12.75">
      <c r="A265" s="28"/>
      <c r="B265" s="30" t="s">
        <v>260</v>
      </c>
      <c r="C265" s="30"/>
      <c r="D265" s="30" t="s">
        <v>283</v>
      </c>
      <c r="E265" s="30"/>
      <c r="F265" s="127">
        <v>1800</v>
      </c>
      <c r="G265" s="127">
        <v>1800</v>
      </c>
      <c r="H265" s="167" t="s">
        <v>118</v>
      </c>
      <c r="I265" s="167" t="s">
        <v>118</v>
      </c>
      <c r="J265" s="132" t="s">
        <v>306</v>
      </c>
      <c r="K265" s="31"/>
      <c r="L265" s="31"/>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row>
    <row r="266" spans="1:51" s="64" customFormat="1" ht="12.75">
      <c r="A266" s="28"/>
      <c r="B266" s="30"/>
      <c r="C266" s="30"/>
      <c r="D266" s="30"/>
      <c r="E266" s="30"/>
      <c r="F266" s="28"/>
      <c r="G266" s="28"/>
      <c r="H266" s="133"/>
      <c r="I266" s="14"/>
      <c r="J266" s="134"/>
      <c r="K266" s="60"/>
      <c r="L266" s="31"/>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row>
    <row r="267" spans="1:51" s="64" customFormat="1" ht="13.5" thickBot="1">
      <c r="A267" s="28"/>
      <c r="B267" s="30"/>
      <c r="C267" s="30"/>
      <c r="D267" s="30" t="s">
        <v>151</v>
      </c>
      <c r="E267" s="30"/>
      <c r="F267" s="135">
        <f>SUM(F262:F266)</f>
        <v>20550</v>
      </c>
      <c r="G267" s="135">
        <f>SUM(G262:G266)</f>
        <v>17327</v>
      </c>
      <c r="H267" s="135">
        <f>SUM(H262:H266)</f>
        <v>3223</v>
      </c>
      <c r="I267" s="169">
        <v>15.68</v>
      </c>
      <c r="J267" s="136"/>
      <c r="K267" s="118"/>
      <c r="L267" s="31"/>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row>
    <row r="268" spans="1:51" ht="13.5" thickTop="1">
      <c r="A268" s="28"/>
      <c r="B268" s="30"/>
      <c r="C268" s="30"/>
      <c r="D268" s="30"/>
      <c r="E268" s="30"/>
      <c r="F268" s="133"/>
      <c r="G268" s="60"/>
      <c r="H268" s="60"/>
      <c r="I268" s="60"/>
      <c r="J268" s="60"/>
      <c r="K268" s="60"/>
      <c r="L268" s="60"/>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row>
    <row r="269" spans="1:51" ht="12.75">
      <c r="A269" s="28"/>
      <c r="B269" s="120" t="s">
        <v>307</v>
      </c>
      <c r="C269" s="30"/>
      <c r="D269" s="30"/>
      <c r="E269" s="30"/>
      <c r="F269" s="60"/>
      <c r="G269" s="60"/>
      <c r="H269" s="60"/>
      <c r="I269" s="60"/>
      <c r="J269" s="60"/>
      <c r="K269" s="60"/>
      <c r="L269" s="60"/>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row>
    <row r="270" spans="1:12" ht="12.75">
      <c r="A270" s="28" t="s">
        <v>213</v>
      </c>
      <c r="B270" s="30" t="s">
        <v>81</v>
      </c>
      <c r="C270" s="30"/>
      <c r="D270" s="30"/>
      <c r="E270" s="30"/>
      <c r="F270" s="60"/>
      <c r="G270" s="60"/>
      <c r="H270" s="60"/>
      <c r="J270" s="31"/>
      <c r="K270" s="31"/>
      <c r="L270" s="31"/>
    </row>
    <row r="271" spans="1:12" ht="12.75">
      <c r="A271" s="28"/>
      <c r="B271" s="30" t="s">
        <v>82</v>
      </c>
      <c r="C271" s="30"/>
      <c r="D271" s="30"/>
      <c r="E271" s="30"/>
      <c r="F271" s="60"/>
      <c r="G271" s="60"/>
      <c r="H271" s="60"/>
      <c r="J271" s="31"/>
      <c r="K271" s="31"/>
      <c r="L271" s="31"/>
    </row>
    <row r="272" spans="1:12" ht="12.75">
      <c r="A272" s="28"/>
      <c r="B272" s="30"/>
      <c r="C272" s="30"/>
      <c r="D272" s="30"/>
      <c r="E272" s="30"/>
      <c r="F272" s="60"/>
      <c r="G272" s="60"/>
      <c r="H272" s="60"/>
      <c r="J272" s="31"/>
      <c r="K272" s="31"/>
      <c r="L272" s="31"/>
    </row>
    <row r="273" spans="1:12" ht="12.75">
      <c r="A273" s="28"/>
      <c r="B273" s="30" t="s">
        <v>345</v>
      </c>
      <c r="C273" s="30"/>
      <c r="D273" s="30"/>
      <c r="E273" s="30"/>
      <c r="F273" s="60"/>
      <c r="G273" s="60"/>
      <c r="H273" s="60"/>
      <c r="J273" s="31"/>
      <c r="K273" s="31"/>
      <c r="L273" s="31"/>
    </row>
    <row r="274" spans="1:12" ht="12.75">
      <c r="A274" s="28"/>
      <c r="B274" s="30"/>
      <c r="C274" s="30"/>
      <c r="D274" s="30"/>
      <c r="E274" s="30"/>
      <c r="F274" s="60"/>
      <c r="G274" s="60"/>
      <c r="H274" s="60"/>
      <c r="I274" s="14" t="s">
        <v>140</v>
      </c>
      <c r="J274" s="31"/>
      <c r="K274" s="31"/>
      <c r="L274" s="31"/>
    </row>
    <row r="275" spans="1:8" ht="12.75">
      <c r="A275" s="28"/>
      <c r="B275" s="30"/>
      <c r="C275" s="30"/>
      <c r="D275" s="30"/>
      <c r="E275" s="30"/>
      <c r="F275" s="60"/>
      <c r="G275" s="60"/>
      <c r="H275" s="60"/>
    </row>
    <row r="276" spans="1:12" ht="12.75">
      <c r="A276" s="23" t="s">
        <v>193</v>
      </c>
      <c r="B276" s="29" t="s">
        <v>216</v>
      </c>
      <c r="I276" s="36"/>
      <c r="J276" s="36"/>
      <c r="K276" s="31"/>
      <c r="L276" s="31"/>
    </row>
    <row r="277" spans="1:12" ht="12.75">
      <c r="A277" s="23"/>
      <c r="B277" s="14" t="s">
        <v>111</v>
      </c>
      <c r="I277" s="91"/>
      <c r="J277" s="91"/>
      <c r="K277" s="31"/>
      <c r="L277" s="31"/>
    </row>
    <row r="278" spans="1:12" ht="12.75">
      <c r="A278" s="23"/>
      <c r="B278" s="29"/>
      <c r="I278" s="109"/>
      <c r="J278" s="109"/>
      <c r="K278" s="61"/>
      <c r="L278" s="61"/>
    </row>
    <row r="279" spans="1:12" ht="12.75">
      <c r="A279" s="23" t="s">
        <v>194</v>
      </c>
      <c r="B279" s="29" t="s">
        <v>195</v>
      </c>
      <c r="I279" s="61"/>
      <c r="J279" s="61"/>
      <c r="K279" s="61"/>
      <c r="L279" s="61"/>
    </row>
    <row r="280" spans="1:8" ht="12.75">
      <c r="A280" s="28"/>
      <c r="B280" s="109" t="s">
        <v>217</v>
      </c>
      <c r="C280" s="109"/>
      <c r="D280" s="109"/>
      <c r="E280" s="109"/>
      <c r="F280" s="109"/>
      <c r="G280" s="109"/>
      <c r="H280" s="109"/>
    </row>
    <row r="281" spans="1:12" ht="12.75">
      <c r="A281" s="28"/>
      <c r="B281" s="61"/>
      <c r="C281" s="61"/>
      <c r="D281" s="61"/>
      <c r="E281" s="61"/>
      <c r="F281" s="61"/>
      <c r="G281" s="61"/>
      <c r="H281" s="61"/>
      <c r="L281" s="14" t="s">
        <v>140</v>
      </c>
    </row>
    <row r="282" spans="1:2" ht="12.75">
      <c r="A282" s="23" t="s">
        <v>196</v>
      </c>
      <c r="B282" s="29" t="s">
        <v>204</v>
      </c>
    </row>
    <row r="283" spans="1:2" ht="12.75">
      <c r="A283" s="23"/>
      <c r="B283" s="115" t="s">
        <v>317</v>
      </c>
    </row>
    <row r="284" spans="1:2" ht="12.75">
      <c r="A284" s="23"/>
      <c r="B284" s="14" t="s">
        <v>316</v>
      </c>
    </row>
    <row r="285" spans="1:2" ht="12.75">
      <c r="A285" s="23"/>
      <c r="B285" s="14" t="s">
        <v>325</v>
      </c>
    </row>
    <row r="286" ht="12.75">
      <c r="A286" s="23"/>
    </row>
    <row r="287" spans="1:2" ht="12.75">
      <c r="A287" s="23"/>
      <c r="B287" s="14" t="s">
        <v>83</v>
      </c>
    </row>
    <row r="288" spans="1:2" ht="12.75">
      <c r="A288" s="23"/>
      <c r="B288" s="14" t="s">
        <v>84</v>
      </c>
    </row>
    <row r="289" ht="12.75">
      <c r="A289" s="23"/>
    </row>
    <row r="290" spans="1:2" ht="12.75">
      <c r="A290" s="23"/>
      <c r="B290" s="14" t="s">
        <v>313</v>
      </c>
    </row>
    <row r="291" spans="1:2" ht="12.75">
      <c r="A291" s="23"/>
      <c r="B291" s="14" t="s">
        <v>314</v>
      </c>
    </row>
    <row r="292" spans="1:2" ht="12.75">
      <c r="A292" s="23"/>
      <c r="B292" s="14" t="s">
        <v>315</v>
      </c>
    </row>
    <row r="293" spans="1:2" ht="12.75">
      <c r="A293" s="23"/>
      <c r="B293" s="116" t="s">
        <v>140</v>
      </c>
    </row>
    <row r="294" spans="1:2" ht="12.75">
      <c r="A294" s="23"/>
      <c r="B294" s="116" t="s">
        <v>85</v>
      </c>
    </row>
    <row r="295" spans="1:13" ht="12.75">
      <c r="A295" s="23"/>
      <c r="B295" s="116" t="s">
        <v>86</v>
      </c>
      <c r="M295" s="8" t="s">
        <v>140</v>
      </c>
    </row>
    <row r="296" spans="1:2" ht="12.75">
      <c r="A296" s="23"/>
      <c r="B296" s="116" t="s">
        <v>87</v>
      </c>
    </row>
    <row r="297" spans="1:2" ht="12.75">
      <c r="A297" s="23"/>
      <c r="B297" s="116"/>
    </row>
    <row r="298" spans="1:14" ht="12.75">
      <c r="A298" s="23"/>
      <c r="B298" s="116" t="s">
        <v>88</v>
      </c>
      <c r="M298" s="14"/>
      <c r="N298" s="14"/>
    </row>
    <row r="299" spans="1:14" ht="12.75">
      <c r="A299" s="23"/>
      <c r="B299" s="153" t="s">
        <v>89</v>
      </c>
      <c r="M299" s="14"/>
      <c r="N299" s="14"/>
    </row>
    <row r="300" spans="1:14" ht="12.75">
      <c r="A300" s="23"/>
      <c r="M300" s="14"/>
      <c r="N300" s="14"/>
    </row>
    <row r="301" spans="1:12" ht="12.75">
      <c r="A301" s="23"/>
      <c r="B301" s="190" t="s">
        <v>326</v>
      </c>
      <c r="C301" s="190"/>
      <c r="D301" s="190"/>
      <c r="E301" s="190"/>
      <c r="F301" s="190"/>
      <c r="G301" s="190"/>
      <c r="H301" s="190"/>
      <c r="I301" s="190"/>
      <c r="J301" s="190"/>
      <c r="K301" s="190"/>
      <c r="L301" s="190"/>
    </row>
    <row r="302" spans="1:12" ht="12.75">
      <c r="A302" s="23"/>
      <c r="B302" s="190"/>
      <c r="C302" s="190"/>
      <c r="D302" s="190"/>
      <c r="E302" s="190"/>
      <c r="F302" s="190"/>
      <c r="G302" s="190"/>
      <c r="H302" s="190"/>
      <c r="I302" s="190"/>
      <c r="J302" s="190"/>
      <c r="K302" s="190"/>
      <c r="L302" s="190"/>
    </row>
    <row r="303" spans="1:12" ht="12.75">
      <c r="A303" s="23"/>
      <c r="B303" s="190"/>
      <c r="C303" s="190"/>
      <c r="D303" s="190"/>
      <c r="E303" s="190"/>
      <c r="F303" s="190"/>
      <c r="G303" s="190"/>
      <c r="H303" s="190"/>
      <c r="I303" s="190"/>
      <c r="J303" s="190"/>
      <c r="K303" s="190"/>
      <c r="L303" s="190"/>
    </row>
    <row r="304" spans="1:2" ht="12.75">
      <c r="A304" s="23"/>
      <c r="B304" s="14" t="s">
        <v>140</v>
      </c>
    </row>
    <row r="305" spans="1:15" ht="12.75">
      <c r="A305" s="23"/>
      <c r="B305" s="14" t="s">
        <v>112</v>
      </c>
      <c r="M305" s="14"/>
      <c r="N305" s="14"/>
      <c r="O305" s="14"/>
    </row>
    <row r="306" spans="1:15" ht="12.75">
      <c r="A306" s="23"/>
      <c r="M306" s="14"/>
      <c r="N306" s="14"/>
      <c r="O306" s="14"/>
    </row>
    <row r="307" spans="1:15" ht="12.75">
      <c r="A307" s="23"/>
      <c r="B307" s="14" t="s">
        <v>126</v>
      </c>
      <c r="M307" s="14"/>
      <c r="N307" s="14"/>
      <c r="O307" s="14"/>
    </row>
    <row r="308" spans="1:24" s="14" customFormat="1" ht="12.75">
      <c r="A308" s="23"/>
      <c r="M308" s="8"/>
      <c r="N308" s="8"/>
      <c r="O308" s="8"/>
      <c r="P308" s="8"/>
      <c r="Q308" s="8"/>
      <c r="R308" s="8"/>
      <c r="S308" s="8"/>
      <c r="T308" s="8"/>
      <c r="U308" s="8"/>
      <c r="V308" s="8"/>
      <c r="W308" s="8"/>
      <c r="X308" s="8"/>
    </row>
    <row r="309" spans="1:2" ht="12.75">
      <c r="A309" s="23" t="s">
        <v>197</v>
      </c>
      <c r="B309" s="29" t="s">
        <v>137</v>
      </c>
    </row>
    <row r="310" spans="1:2" ht="12.75">
      <c r="A310" s="28"/>
      <c r="B310" s="14" t="s">
        <v>304</v>
      </c>
    </row>
    <row r="311" ht="12.75">
      <c r="A311" s="28"/>
    </row>
    <row r="312" spans="1:2" ht="12.75">
      <c r="A312" s="23" t="s">
        <v>198</v>
      </c>
      <c r="B312" s="29" t="s">
        <v>288</v>
      </c>
    </row>
    <row r="313" spans="1:2" ht="12.75">
      <c r="A313" s="23"/>
      <c r="B313" s="29"/>
    </row>
    <row r="314" spans="1:12" ht="12.75">
      <c r="A314" s="23"/>
      <c r="B314" s="29" t="s">
        <v>287</v>
      </c>
      <c r="I314" s="108"/>
      <c r="J314" s="108"/>
      <c r="K314" s="108"/>
      <c r="L314" s="108"/>
    </row>
    <row r="315" spans="1:2" ht="12.75">
      <c r="A315" s="23"/>
      <c r="B315" s="29"/>
    </row>
    <row r="316" spans="1:12" ht="15" customHeight="1">
      <c r="A316" s="28"/>
      <c r="B316" s="201" t="s">
        <v>286</v>
      </c>
      <c r="C316" s="201"/>
      <c r="D316" s="201"/>
      <c r="E316" s="201"/>
      <c r="F316" s="201"/>
      <c r="G316" s="201"/>
      <c r="H316" s="201"/>
      <c r="I316" s="201"/>
      <c r="J316" s="201"/>
      <c r="K316" s="201"/>
      <c r="L316" s="201"/>
    </row>
    <row r="317" spans="1:2" ht="12.75">
      <c r="A317" s="28"/>
      <c r="B317" s="28"/>
    </row>
    <row r="318" spans="1:10" ht="13.5" thickBot="1">
      <c r="A318" s="28"/>
      <c r="B318" s="28"/>
      <c r="G318" s="66" t="s">
        <v>270</v>
      </c>
      <c r="H318" s="67"/>
      <c r="I318" s="29" t="s">
        <v>271</v>
      </c>
      <c r="J318" s="67"/>
    </row>
    <row r="319" spans="1:10" ht="12.75">
      <c r="A319" s="28"/>
      <c r="B319" s="28"/>
      <c r="G319" s="57" t="s">
        <v>267</v>
      </c>
      <c r="H319" s="23" t="s">
        <v>268</v>
      </c>
      <c r="I319" s="57" t="s">
        <v>247</v>
      </c>
      <c r="J319" s="23" t="s">
        <v>268</v>
      </c>
    </row>
    <row r="320" spans="1:10" ht="12.75">
      <c r="A320" s="28"/>
      <c r="B320" s="28"/>
      <c r="G320" s="36"/>
      <c r="H320" s="36" t="s">
        <v>269</v>
      </c>
      <c r="I320" s="36"/>
      <c r="J320" s="36" t="s">
        <v>269</v>
      </c>
    </row>
    <row r="321" spans="1:10" ht="13.5" thickBot="1">
      <c r="A321" s="28"/>
      <c r="B321" s="28"/>
      <c r="G321" s="68" t="s">
        <v>1</v>
      </c>
      <c r="H321" s="68" t="s">
        <v>2</v>
      </c>
      <c r="I321" s="68" t="s">
        <v>1</v>
      </c>
      <c r="J321" s="68" t="s">
        <v>2</v>
      </c>
    </row>
    <row r="322" spans="1:3" ht="12.75">
      <c r="A322" s="28"/>
      <c r="B322" s="28"/>
      <c r="C322" s="70"/>
    </row>
    <row r="323" spans="1:10" ht="12.75">
      <c r="A323" s="28"/>
      <c r="B323" s="70" t="s">
        <v>116</v>
      </c>
      <c r="C323" s="70"/>
      <c r="D323" s="70"/>
      <c r="E323" s="70"/>
      <c r="G323" s="126">
        <f>SUM('Income Statements'!E40)</f>
        <v>-1831</v>
      </c>
      <c r="H323" s="126">
        <f>SUM('Income Statements'!G40)</f>
        <v>-1865</v>
      </c>
      <c r="I323" s="126">
        <f>SUM('Income Statements'!J40)</f>
        <v>-3440</v>
      </c>
      <c r="J323" s="126">
        <f>'Income Statements'!$L$40</f>
        <v>-3098</v>
      </c>
    </row>
    <row r="324" spans="1:12" ht="12.75">
      <c r="A324" s="28"/>
      <c r="B324" s="70" t="s">
        <v>218</v>
      </c>
      <c r="C324" s="70"/>
      <c r="D324" s="70"/>
      <c r="E324" s="70"/>
      <c r="F324" s="70"/>
      <c r="G324" s="127">
        <f>138000000/1000</f>
        <v>138000</v>
      </c>
      <c r="H324" s="126">
        <v>138000</v>
      </c>
      <c r="I324" s="126">
        <f>138000000/1000</f>
        <v>138000</v>
      </c>
      <c r="J324" s="126">
        <v>138000</v>
      </c>
      <c r="K324" s="59"/>
      <c r="L324" s="59"/>
    </row>
    <row r="325" spans="1:12" ht="13.5" thickBot="1">
      <c r="A325" s="28"/>
      <c r="B325" s="70" t="s">
        <v>117</v>
      </c>
      <c r="C325" s="28"/>
      <c r="D325" s="70"/>
      <c r="E325" s="70"/>
      <c r="F325" s="70"/>
      <c r="G325" s="128">
        <f>+G323/G324*100</f>
        <v>-1.3268115942028984</v>
      </c>
      <c r="H325" s="129">
        <f>+H323/H324*100</f>
        <v>-1.3514492753623188</v>
      </c>
      <c r="I325" s="128">
        <f>+I323/I324*100</f>
        <v>-2.4927536231884058</v>
      </c>
      <c r="J325" s="130">
        <f>+J323/J324*100</f>
        <v>-2.244927536231884</v>
      </c>
      <c r="K325" s="59"/>
      <c r="L325" s="59"/>
    </row>
    <row r="326" spans="1:12" ht="12.75">
      <c r="A326" s="28"/>
      <c r="B326" s="28"/>
      <c r="C326" s="28"/>
      <c r="D326" s="28"/>
      <c r="E326" s="59"/>
      <c r="F326" s="59"/>
      <c r="G326" s="59"/>
      <c r="H326" s="59"/>
      <c r="I326" s="59"/>
      <c r="J326" s="59"/>
      <c r="K326" s="59"/>
      <c r="L326" s="59"/>
    </row>
    <row r="327" spans="1:12" ht="12.75">
      <c r="A327" s="28"/>
      <c r="B327" s="101" t="s">
        <v>308</v>
      </c>
      <c r="C327" s="28"/>
      <c r="D327" s="28"/>
      <c r="E327" s="59"/>
      <c r="F327" s="59"/>
      <c r="G327" s="59"/>
      <c r="H327" s="59"/>
      <c r="I327" s="59"/>
      <c r="J327" s="59"/>
      <c r="K327" s="59"/>
      <c r="L327" s="59"/>
    </row>
    <row r="328" spans="1:12" ht="12.75">
      <c r="A328" s="28"/>
      <c r="B328" s="101"/>
      <c r="C328" s="28"/>
      <c r="D328" s="28"/>
      <c r="E328" s="59"/>
      <c r="F328" s="59"/>
      <c r="G328" s="59"/>
      <c r="H328" s="59"/>
      <c r="I328" s="59"/>
      <c r="J328" s="59"/>
      <c r="K328" s="59"/>
      <c r="L328" s="59"/>
    </row>
    <row r="329" spans="1:12" ht="12.75">
      <c r="A329" s="28"/>
      <c r="B329" s="70" t="s">
        <v>90</v>
      </c>
      <c r="C329" s="28"/>
      <c r="D329" s="28"/>
      <c r="E329" s="59"/>
      <c r="F329" s="59"/>
      <c r="G329" s="59"/>
      <c r="H329" s="59"/>
      <c r="I329" s="59"/>
      <c r="J329" s="59"/>
      <c r="K329" s="59"/>
      <c r="L329" s="59"/>
    </row>
    <row r="330" spans="1:12" ht="12.75">
      <c r="A330" s="28"/>
      <c r="B330" s="70" t="s">
        <v>91</v>
      </c>
      <c r="C330" s="28"/>
      <c r="D330" s="28"/>
      <c r="E330" s="59"/>
      <c r="F330" s="59"/>
      <c r="G330" s="59"/>
      <c r="H330" s="59"/>
      <c r="I330" s="59"/>
      <c r="J330" s="59"/>
      <c r="K330" s="59"/>
      <c r="L330" s="59"/>
    </row>
    <row r="331" spans="1:12" ht="12.75">
      <c r="A331" s="28"/>
      <c r="B331" s="70"/>
      <c r="C331" s="28"/>
      <c r="D331" s="28"/>
      <c r="E331" s="59"/>
      <c r="F331" s="59"/>
      <c r="G331" s="59"/>
      <c r="H331" s="59"/>
      <c r="I331" s="59"/>
      <c r="J331" s="59"/>
      <c r="K331" s="59"/>
      <c r="L331" s="59"/>
    </row>
    <row r="332" spans="1:8" ht="12.75">
      <c r="A332" s="28"/>
      <c r="B332" s="28"/>
      <c r="C332" s="28"/>
      <c r="D332" s="28"/>
      <c r="E332" s="59"/>
      <c r="F332" s="59"/>
      <c r="G332" s="59"/>
      <c r="H332" s="59"/>
    </row>
    <row r="333" spans="1:8" ht="12.75">
      <c r="A333" s="28"/>
      <c r="B333" s="28"/>
      <c r="D333" s="28"/>
      <c r="E333" s="59"/>
      <c r="F333" s="59"/>
      <c r="G333" s="59"/>
      <c r="H333" s="59"/>
    </row>
    <row r="334" ht="12.75">
      <c r="A334" s="14" t="s">
        <v>138</v>
      </c>
    </row>
    <row r="335" spans="9:12" ht="12.75">
      <c r="I335" s="63"/>
      <c r="J335" s="63"/>
      <c r="K335" s="63"/>
      <c r="L335" s="63"/>
    </row>
    <row r="336" spans="9:12" ht="12.75">
      <c r="I336" s="63"/>
      <c r="J336" s="63"/>
      <c r="K336" s="63"/>
      <c r="L336" s="63"/>
    </row>
    <row r="337" spans="8:12" ht="12.75">
      <c r="H337" s="63"/>
      <c r="I337" s="63"/>
      <c r="J337" s="63"/>
      <c r="K337" s="63"/>
      <c r="L337" s="63"/>
    </row>
    <row r="338" spans="1:12" ht="12.75">
      <c r="A338" s="14" t="s">
        <v>92</v>
      </c>
      <c r="H338" s="63"/>
      <c r="I338" s="31"/>
      <c r="J338" s="31"/>
      <c r="K338" s="31"/>
      <c r="L338" s="31"/>
    </row>
    <row r="339" spans="1:12" ht="12.75">
      <c r="A339" s="14" t="s">
        <v>347</v>
      </c>
      <c r="H339" s="63"/>
      <c r="I339" s="31"/>
      <c r="J339" s="31"/>
      <c r="K339" s="31"/>
      <c r="L339" s="31"/>
    </row>
    <row r="340" spans="8:12" ht="12.75">
      <c r="H340" s="31"/>
      <c r="I340" s="31"/>
      <c r="J340" s="31"/>
      <c r="K340" s="31"/>
      <c r="L340" s="31"/>
    </row>
    <row r="341" spans="1:12" ht="12.75">
      <c r="A341" s="14" t="s">
        <v>209</v>
      </c>
      <c r="H341" s="31"/>
      <c r="I341" s="31"/>
      <c r="J341" s="31"/>
      <c r="K341" s="31"/>
      <c r="L341" s="31"/>
    </row>
    <row r="342" spans="3:12" ht="12.75">
      <c r="C342" s="70"/>
      <c r="H342" s="31"/>
      <c r="I342" s="31"/>
      <c r="J342" s="31"/>
      <c r="K342" s="31"/>
      <c r="L342" s="31"/>
    </row>
    <row r="343" spans="1:12" ht="12.75">
      <c r="A343" s="14" t="s">
        <v>139</v>
      </c>
      <c r="B343" s="125" t="s">
        <v>115</v>
      </c>
      <c r="D343" s="70"/>
      <c r="F343" s="14" t="s">
        <v>140</v>
      </c>
      <c r="H343" s="31"/>
      <c r="I343" s="31"/>
      <c r="J343" s="31"/>
      <c r="K343" s="31"/>
      <c r="L343" s="31"/>
    </row>
    <row r="344" spans="1:12" ht="12.75">
      <c r="A344" s="28"/>
      <c r="G344" s="14" t="s">
        <v>140</v>
      </c>
      <c r="H344" s="31"/>
      <c r="I344" s="31"/>
      <c r="J344" s="31"/>
      <c r="K344" s="31"/>
      <c r="L344" s="31"/>
    </row>
    <row r="345" spans="1:12" ht="12.75">
      <c r="A345" s="28"/>
      <c r="H345" s="31"/>
      <c r="I345" s="31"/>
      <c r="J345" s="31"/>
      <c r="K345" s="31"/>
      <c r="L345" s="31"/>
    </row>
    <row r="346" spans="1:12" ht="12.75">
      <c r="A346" s="28"/>
      <c r="H346" s="31"/>
      <c r="I346" s="31"/>
      <c r="J346" s="31"/>
      <c r="K346" s="31"/>
      <c r="L346" s="31"/>
    </row>
    <row r="347" spans="1:12" ht="12.75">
      <c r="A347" s="28"/>
      <c r="H347" s="31"/>
      <c r="I347" s="31"/>
      <c r="J347" s="31"/>
      <c r="K347" s="31"/>
      <c r="L347" s="31"/>
    </row>
    <row r="348" spans="1:8" ht="12.75">
      <c r="A348" s="28"/>
      <c r="H348" s="31"/>
    </row>
    <row r="349" spans="1:8" ht="12.75">
      <c r="A349" s="28"/>
      <c r="H349" s="62"/>
    </row>
    <row r="350" spans="1:11" ht="12.75">
      <c r="A350" s="28"/>
      <c r="K350" s="14" t="s">
        <v>140</v>
      </c>
    </row>
    <row r="351" ht="12.75">
      <c r="A351" s="28"/>
    </row>
    <row r="352" ht="12.75">
      <c r="A352" s="28"/>
    </row>
    <row r="355" ht="12.75">
      <c r="A355" s="28"/>
    </row>
    <row r="356" ht="12.75">
      <c r="A356" s="28"/>
    </row>
    <row r="357" ht="12.75">
      <c r="A357" s="28"/>
    </row>
    <row r="358" ht="12.75">
      <c r="A358" s="28"/>
    </row>
    <row r="359" ht="12.75">
      <c r="A359" s="28"/>
    </row>
    <row r="360" ht="12.75">
      <c r="A360" s="28"/>
    </row>
    <row r="361" ht="12.75">
      <c r="A361" s="28"/>
    </row>
    <row r="362" ht="12.75">
      <c r="A362" s="28"/>
    </row>
    <row r="363" ht="12.75">
      <c r="A363" s="28"/>
    </row>
    <row r="364" ht="12.75">
      <c r="A364" s="28"/>
    </row>
    <row r="365" ht="12.75">
      <c r="A365" s="28"/>
    </row>
    <row r="366" spans="1:2" ht="12.75">
      <c r="A366" s="28"/>
      <c r="B366" s="110" t="s">
        <v>140</v>
      </c>
    </row>
    <row r="367" ht="12.75">
      <c r="A367" s="28"/>
    </row>
    <row r="368" ht="12.75">
      <c r="A368" s="28"/>
    </row>
    <row r="369" ht="12.75">
      <c r="A369" s="28"/>
    </row>
    <row r="370" ht="12.75">
      <c r="A370" s="28"/>
    </row>
    <row r="371" ht="12.75">
      <c r="A371" s="28"/>
    </row>
    <row r="372" ht="12.75">
      <c r="A372" s="28"/>
    </row>
    <row r="373" ht="12.75">
      <c r="A373" s="28"/>
    </row>
    <row r="374" ht="12.75">
      <c r="A374" s="28"/>
    </row>
    <row r="375" ht="12.75">
      <c r="A375" s="28"/>
    </row>
    <row r="376" ht="12.75">
      <c r="A376" s="28"/>
    </row>
  </sheetData>
  <mergeCells count="28">
    <mergeCell ref="B316:L316"/>
    <mergeCell ref="B141:L142"/>
    <mergeCell ref="B161:L161"/>
    <mergeCell ref="B145:L145"/>
    <mergeCell ref="B158:L158"/>
    <mergeCell ref="B137:L139"/>
    <mergeCell ref="B301:L303"/>
    <mergeCell ref="B180:L181"/>
    <mergeCell ref="B43:L44"/>
    <mergeCell ref="B50:L51"/>
    <mergeCell ref="B175:L176"/>
    <mergeCell ref="B177:L178"/>
    <mergeCell ref="A5:L5"/>
    <mergeCell ref="B16:L16"/>
    <mergeCell ref="B13:L14"/>
    <mergeCell ref="B39:L40"/>
    <mergeCell ref="B17:L18"/>
    <mergeCell ref="B35:L36"/>
    <mergeCell ref="A1:L1"/>
    <mergeCell ref="A3:L3"/>
    <mergeCell ref="A4:L4"/>
    <mergeCell ref="A2:L2"/>
    <mergeCell ref="M78:O80"/>
    <mergeCell ref="B116:L118"/>
    <mergeCell ref="B119:L120"/>
    <mergeCell ref="B87:L88"/>
    <mergeCell ref="B112:L113"/>
    <mergeCell ref="N115:X115"/>
  </mergeCells>
  <printOptions/>
  <pageMargins left="0" right="0.23" top="0.49" bottom="0.5" header="0.5" footer="0.5"/>
  <pageSetup horizontalDpi="600" verticalDpi="600" orientation="portrait" paperSize="9" scale="75" r:id="rId1"/>
  <rowBreaks count="4" manualBreakCount="4">
    <brk id="68" max="255" man="1"/>
    <brk id="143" max="255" man="1"/>
    <brk id="208" max="255" man="1"/>
    <brk id="2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 </cp:lastModifiedBy>
  <cp:lastPrinted>2008-12-18T09:07:53Z</cp:lastPrinted>
  <dcterms:created xsi:type="dcterms:W3CDTF">2001-10-16T10:02:43Z</dcterms:created>
  <dcterms:modified xsi:type="dcterms:W3CDTF">2008-12-18T09:30:40Z</dcterms:modified>
  <cp:category/>
  <cp:version/>
  <cp:contentType/>
  <cp:contentStatus/>
</cp:coreProperties>
</file>